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4655" windowHeight="4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<sst xmlns="http://schemas.openxmlformats.org/spreadsheetml/2006/main" count="177" uniqueCount="55">
  <si>
    <t>If making your own table then fill in below the raw data: meter readings for each tablet step and the measured densities from the test prints</t>
  </si>
  <si>
    <t>Paper Speed Table for Ilford MGIV Warm Tone Fibre Base</t>
  </si>
  <si>
    <t>(c) 2006 Darkroom Automation, A Unit of Cleveland Engineering Design LLC</t>
  </si>
  <si>
    <t>Tablet</t>
  </si>
  <si>
    <t>Meter</t>
  </si>
  <si>
    <t>Exposure</t>
  </si>
  <si>
    <t>00</t>
  </si>
  <si>
    <t>0</t>
  </si>
  <si>
    <t>1/2</t>
  </si>
  <si>
    <t>1 1/2</t>
  </si>
  <si>
    <t>2 1/2</t>
  </si>
  <si>
    <t>3 1/2</t>
  </si>
  <si>
    <t>4 1/2</t>
  </si>
  <si>
    <t>Interpolated values for Zone System densities</t>
  </si>
  <si>
    <t>Paper Speed</t>
  </si>
  <si>
    <t>Zone</t>
  </si>
  <si>
    <t>Tone</t>
  </si>
  <si>
    <t>Density</t>
  </si>
  <si>
    <t>IX</t>
  </si>
  <si>
    <t>White</t>
  </si>
  <si>
    <t>VIII</t>
  </si>
  <si>
    <t>VII</t>
  </si>
  <si>
    <t>Highlite</t>
  </si>
  <si>
    <t>VI</t>
  </si>
  <si>
    <t>Skin</t>
  </si>
  <si>
    <t>V</t>
  </si>
  <si>
    <t>18%</t>
  </si>
  <si>
    <t>IV</t>
  </si>
  <si>
    <t>III</t>
  </si>
  <si>
    <t>Shadow</t>
  </si>
  <si>
    <t>II</t>
  </si>
  <si>
    <t>I</t>
  </si>
  <si>
    <t>Black</t>
  </si>
  <si>
    <t>Normalized</t>
  </si>
  <si>
    <t>Table for print-out</t>
  </si>
  <si>
    <t>Ilford MGIV FB WARM TONE A-130</t>
  </si>
  <si>
    <t>Glossy finish, A-130 developer 1:3 5 minutes, no toning</t>
  </si>
  <si>
    <t>OD</t>
  </si>
  <si>
    <t>Wavelength Correcton Factors</t>
  </si>
  <si>
    <t>Add a constant factor to paper speeds to compensate</t>
  </si>
  <si>
    <t>for speed changes due to differing enlarger light sources</t>
  </si>
  <si>
    <t>All Grades</t>
  </si>
  <si>
    <t>1</t>
  </si>
  <si>
    <t>2</t>
  </si>
  <si>
    <t>3</t>
  </si>
  <si>
    <t>4</t>
  </si>
  <si>
    <t>Highlight</t>
  </si>
  <si>
    <t>5</t>
  </si>
  <si>
    <t>No warantee attaches to the use of this data.</t>
  </si>
  <si>
    <t>(c) 2007 Darkroom Automation, A Unit of Cleveland Engineering Design, LLC</t>
  </si>
  <si>
    <t>Rev Log</t>
  </si>
  <si>
    <t>02Dec07</t>
  </si>
  <si>
    <t>Original</t>
  </si>
  <si>
    <t>19May10</t>
  </si>
  <si>
    <t>linterp ranges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</si>
</sst>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9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applyFill="1" applyAlignment="1">
      <alignment/>
    </xf>
    <xf numFmtId="2" fontId="0" fillId="0" borderId="2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3" xfId="0" applyFill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Fill="1" applyAlignment="1">
      <alignment/>
    </xf>
    <xf numFmtId="2" fontId="0" fillId="0" borderId="5" xfId="0" applyNumberFormat="1" applyFill="1" applyAlignment="1">
      <alignment/>
    </xf>
    <xf numFmtId="2" fontId="0" fillId="0" borderId="6" xfId="0" applyNumberFormat="1" applyFill="1" applyAlignment="1">
      <alignment/>
    </xf>
    <xf numFmtId="2" fontId="0" fillId="0" borderId="7" xfId="0" applyNumberFormat="1" applyFont="1" applyFill="1" applyAlignment="1">
      <alignment horizontal="right"/>
    </xf>
    <xf numFmtId="0" fontId="0" fillId="0" borderId="8" xfId="0" applyFill="1" applyAlignment="1">
      <alignment/>
    </xf>
    <xf numFmtId="0" fontId="0" fillId="0" borderId="9" xfId="0" applyFill="1" applyAlignment="1">
      <alignment/>
    </xf>
    <xf numFmtId="2" fontId="0" fillId="0" borderId="5" xfId="0" applyNumberFormat="1" applyFont="1" applyFill="1" applyAlignment="1">
      <alignment horizontal="right"/>
    </xf>
    <xf numFmtId="2" fontId="0" fillId="0" borderId="6" xfId="0" applyNumberFormat="1" applyFont="1" applyFill="1" applyAlignment="1">
      <alignment horizontal="right"/>
    </xf>
    <xf numFmtId="2" fontId="0" fillId="0" borderId="10" xfId="0" applyNumberFormat="1" applyFill="1" applyAlignment="1">
      <alignment/>
    </xf>
    <xf numFmtId="2" fontId="0" fillId="0" borderId="11" xfId="0" applyNumberFormat="1" applyFill="1" applyAlignment="1">
      <alignment/>
    </xf>
    <xf numFmtId="2" fontId="0" fillId="0" borderId="12" xfId="0" applyNumberFormat="1" applyFill="1" applyAlignment="1">
      <alignment/>
    </xf>
    <xf numFmtId="0" fontId="0" fillId="0" borderId="13" xfId="0" applyFill="1" applyAlignment="1">
      <alignment/>
    </xf>
    <xf numFmtId="0" fontId="0" fillId="0" borderId="6" xfId="0" applyFill="1" applyAlignment="1">
      <alignment/>
    </xf>
    <xf numFmtId="0" fontId="0" fillId="0" borderId="5" xfId="0" applyFill="1" applyAlignment="1">
      <alignment/>
    </xf>
    <xf numFmtId="22" fontId="0" fillId="0" borderId="0" xfId="0" applyNumberFormat="1" applyAlignment="1">
      <alignment/>
    </xf>
    <xf numFmtId="164" fontId="0" fillId="0" borderId="4" xfId="0" applyNumberFormat="1" applyFill="1" applyAlignment="1">
      <alignment/>
    </xf>
    <xf numFmtId="0" fontId="0" fillId="0" borderId="10" xfId="0" applyFill="1" applyAlignment="1">
      <alignment/>
    </xf>
    <xf numFmtId="2" fontId="0" fillId="0" borderId="14" xfId="0" applyNumberFormat="1" applyFill="1" applyAlignment="1">
      <alignment/>
    </xf>
    <xf numFmtId="2" fontId="0" fillId="0" borderId="9" xfId="0" applyNumberFormat="1" applyFill="1" applyAlignment="1">
      <alignment/>
    </xf>
    <xf numFmtId="2" fontId="0" fillId="0" borderId="13" xfId="0" applyNumberFormat="1" applyFill="1" applyAlignment="1">
      <alignment/>
    </xf>
    <xf numFmtId="0" fontId="0" fillId="0" borderId="15" xfId="0" applyFill="1" applyAlignment="1">
      <alignment/>
    </xf>
    <xf numFmtId="2" fontId="0" fillId="0" borderId="7" xfId="0" applyNumberFormat="1" applyFill="1" applyAlignment="1">
      <alignment/>
    </xf>
    <xf numFmtId="0" fontId="0" fillId="0" borderId="16" xfId="0" applyFill="1" applyAlignment="1">
      <alignment/>
    </xf>
    <xf numFmtId="2" fontId="0" fillId="0" borderId="17" xfId="0" applyNumberFormat="1" applyFill="1" applyAlignment="1">
      <alignment/>
    </xf>
    <xf numFmtId="2" fontId="0" fillId="0" borderId="18" xfId="0" applyNumberFormat="1" applyFill="1" applyAlignment="1">
      <alignment/>
    </xf>
    <xf numFmtId="2" fontId="0" fillId="0" borderId="19" xfId="0" applyNumberFormat="1" applyFill="1" applyAlignment="1">
      <alignment/>
    </xf>
    <xf numFmtId="2" fontId="0" fillId="0" borderId="20" xfId="0" applyNumberFormat="1" applyFill="1" applyAlignment="1">
      <alignment/>
    </xf>
    <xf numFmtId="164" fontId="0" fillId="0" borderId="5" xfId="0" applyNumberFormat="1" applyFill="1" applyAlignment="1">
      <alignment/>
    </xf>
    <xf numFmtId="164" fontId="0" fillId="0" borderId="21" xfId="0" applyNumberFormat="1" applyFill="1" applyAlignment="1">
      <alignment/>
    </xf>
    <xf numFmtId="2" fontId="0" fillId="0" borderId="22" xfId="0" applyNumberFormat="1" applyFill="1" applyAlignment="1">
      <alignment/>
    </xf>
    <xf numFmtId="2" fontId="0" fillId="0" borderId="23" xfId="0" applyNumberFormat="1" applyFill="1" applyAlignment="1">
      <alignment/>
    </xf>
    <xf numFmtId="2" fontId="0" fillId="0" borderId="24" xfId="0" applyNumberFormat="1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25" xfId="0" applyFill="1" applyAlignment="1">
      <alignment/>
    </xf>
    <xf numFmtId="0" fontId="0" fillId="0" borderId="26" xfId="0" applyFill="1" applyAlignment="1">
      <alignment/>
    </xf>
    <xf numFmtId="0" fontId="0" fillId="0" borderId="27" xfId="0" applyFill="1" applyAlignment="1">
      <alignment/>
    </xf>
    <xf numFmtId="20" fontId="0" fillId="0" borderId="0" xfId="0" applyNumberFormat="1" applyAlignment="1">
      <alignment/>
    </xf>
    <xf numFmtId="0" fontId="0" fillId="0" borderId="21" xfId="0" applyFill="1" applyAlignment="1">
      <alignment/>
    </xf>
    <xf numFmtId="2" fontId="0" fillId="0" borderId="28" xfId="0" applyNumberFormat="1" applyFill="1" applyAlignment="1">
      <alignment/>
    </xf>
    <xf numFmtId="0" fontId="0" fillId="0" borderId="29" xfId="0" applyFill="1" applyAlignment="1">
      <alignment/>
    </xf>
    <xf numFmtId="2" fontId="0" fillId="0" borderId="8" xfId="0" applyNumberFormat="1" applyFill="1" applyAlignment="1">
      <alignment/>
    </xf>
    <xf numFmtId="0" fontId="0" fillId="0" borderId="27" xfId="0" applyFont="1" applyFill="1" applyAlignment="1">
      <alignment horizontal="center" vertical="center" wrapText="1"/>
    </xf>
    <xf numFmtId="2" fontId="0" fillId="0" borderId="15" xfId="0" applyNumberFormat="1" applyFill="1" applyAlignment="1">
      <alignment/>
    </xf>
    <xf numFmtId="2" fontId="0" fillId="0" borderId="30" xfId="0" applyNumberFormat="1" applyFill="1" applyAlignment="1">
      <alignment/>
    </xf>
    <xf numFmtId="2" fontId="0" fillId="0" borderId="31" xfId="0" applyNumberFormat="1" applyFill="1" applyAlignment="1">
      <alignment/>
    </xf>
    <xf numFmtId="0" fontId="0" fillId="0" borderId="7" xfId="0" applyFill="1" applyAlignment="1">
      <alignment/>
    </xf>
    <xf numFmtId="0" fontId="0" fillId="0" borderId="23" xfId="0" applyFill="1" applyAlignment="1">
      <alignment/>
    </xf>
    <xf numFmtId="0" fontId="0" fillId="0" borderId="32" xfId="0" applyFill="1" applyAlignment="1">
      <alignment/>
    </xf>
    <xf numFmtId="0" fontId="0" fillId="0" borderId="33" xfId="0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Ilford MGIV FB WARM TONE A-130
Glossy, A-130 5 min, untoned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175"/>
          <c:w val="0.865"/>
          <c:h val="0.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A!$D$6:$D$6</c:f>
              <c:strCache>
                <c:ptCount val="1"/>
                <c:pt idx="0">
                  <c:v>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A!$C$7:$C$30</c:f>
              <c:numCache/>
            </c:numRef>
          </c:xVal>
          <c:yVal>
            <c:numRef>
              <c:f>A!$D$7:$D$26</c:f>
              <c:numCache/>
            </c:numRef>
          </c:yVal>
          <c:smooth val="0"/>
        </c:ser>
        <c:ser>
          <c:idx val="1"/>
          <c:order val="1"/>
          <c:tx>
            <c:strRef>
              <c:f>A!$E$6:$E$6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A!$E$7:$E$26</c:f>
              <c:numCache/>
            </c:numRef>
          </c:yVal>
          <c:smooth val="0"/>
        </c:ser>
        <c:ser>
          <c:idx val="2"/>
          <c:order val="2"/>
          <c:tx>
            <c:strRef>
              <c:f>A!$F$6:$F$6</c:f>
              <c:strCache>
                <c:ptCount val="1"/>
                <c:pt idx="0">
                  <c:v>1/2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A!$F$7:$F$26</c:f>
              <c:numCache/>
            </c:numRef>
          </c:yVal>
          <c:smooth val="0"/>
        </c:ser>
        <c:ser>
          <c:idx val="3"/>
          <c:order val="3"/>
          <c:tx>
            <c:strRef>
              <c:f>A!$G$6:$G$6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A!$G$7:$G$26</c:f>
              <c:numCache/>
            </c:numRef>
          </c:yVal>
          <c:smooth val="0"/>
        </c:ser>
        <c:ser>
          <c:idx val="4"/>
          <c:order val="4"/>
          <c:tx>
            <c:strRef>
              <c:f>A!$H$6:$H$6</c:f>
              <c:strCache>
                <c:ptCount val="1"/>
                <c:pt idx="0">
                  <c:v>1 1/2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A!$H$7:$H$26</c:f>
              <c:numCache/>
            </c:numRef>
          </c:yVal>
          <c:smooth val="0"/>
        </c:ser>
        <c:ser>
          <c:idx val="5"/>
          <c:order val="5"/>
          <c:tx>
            <c:strRef>
              <c:f>A!$I$6:$I$6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A!$I$7:$I$24</c:f>
              <c:numCache/>
            </c:numRef>
          </c:yVal>
          <c:smooth val="0"/>
        </c:ser>
        <c:ser>
          <c:idx val="6"/>
          <c:order val="6"/>
          <c:tx>
            <c:strRef>
              <c:f>A!$J$6:$J$6</c:f>
              <c:strCache>
                <c:ptCount val="1"/>
                <c:pt idx="0">
                  <c:v>2 1/2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A!$J$7:$J$25</c:f>
              <c:numCache/>
            </c:numRef>
          </c:yVal>
          <c:smooth val="0"/>
        </c:ser>
        <c:ser>
          <c:idx val="7"/>
          <c:order val="7"/>
          <c:tx>
            <c:strRef>
              <c:f>A!$K$6:$K$6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A!$K$7:$K$24</c:f>
              <c:numCache/>
            </c:numRef>
          </c:yVal>
          <c:smooth val="0"/>
        </c:ser>
        <c:ser>
          <c:idx val="8"/>
          <c:order val="8"/>
          <c:tx>
            <c:strRef>
              <c:f>A!$L$6:$L$6</c:f>
              <c:strCache>
                <c:ptCount val="1"/>
                <c:pt idx="0">
                  <c:v>3 1/2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A!$L$7:$L$24</c:f>
              <c:numCache/>
            </c:numRef>
          </c:yVal>
          <c:smooth val="0"/>
        </c:ser>
        <c:ser>
          <c:idx val="9"/>
          <c:order val="9"/>
          <c:tx>
            <c:strRef>
              <c:f>A!$M$6:$M$6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A!$M$7:$M$21</c:f>
              <c:numCache/>
            </c:numRef>
          </c:yVal>
          <c:smooth val="0"/>
        </c:ser>
        <c:ser>
          <c:idx val="10"/>
          <c:order val="10"/>
          <c:tx>
            <c:strRef>
              <c:f>A!$N$6:$N$6</c:f>
              <c:strCache>
                <c:ptCount val="1"/>
                <c:pt idx="0">
                  <c:v>4 1/2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A!$N$7:$N$21</c:f>
              <c:numCache/>
            </c:numRef>
          </c:yVal>
          <c:smooth val="0"/>
        </c:ser>
        <c:ser>
          <c:idx val="11"/>
          <c:order val="11"/>
          <c:tx>
            <c:strRef>
              <c:f>A!$O$6:$O$6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A!$C$7:$C$30</c:f>
              <c:numCache/>
            </c:numRef>
          </c:xVal>
          <c:yVal>
            <c:numRef>
              <c:f>A!$O$7:$O$20</c:f>
              <c:numCache/>
            </c:numRef>
          </c:yVal>
          <c:smooth val="0"/>
        </c:ser>
        <c:axId val="29168824"/>
        <c:axId val="61192825"/>
      </c:scatterChart>
      <c:valAx>
        <c:axId val="29168824"/>
        <c:scaling>
          <c:orientation val="minMax"/>
          <c:max val="14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Paper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1192825"/>
        <c:crosses val="autoZero"/>
        <c:crossBetween val="midCat"/>
        <c:dispUnits/>
      </c:valAx>
      <c:valAx>
        <c:axId val="6119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Reflection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91688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Ilford MGIV FB WARM TONE A-130
Relative zone speeds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125"/>
          <c:w val="0.864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A!$D$56:$D$56</c:f>
              <c:strCache>
                <c:ptCount val="1"/>
                <c:pt idx="0">
                  <c:v>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A!$B$57:$B$66</c:f>
              <c:strCache/>
            </c:strRef>
          </c:cat>
          <c:val>
            <c:numRef>
              <c:f>A!$D$57:$D$66</c:f>
              <c:numCache/>
            </c:numRef>
          </c:val>
          <c:smooth val="0"/>
        </c:ser>
        <c:ser>
          <c:idx val="1"/>
          <c:order val="1"/>
          <c:tx>
            <c:strRef>
              <c:f>A!$E$56:$E$56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A!$E$57:$E$66</c:f>
              <c:numCache/>
            </c:numRef>
          </c:val>
          <c:smooth val="0"/>
        </c:ser>
        <c:ser>
          <c:idx val="2"/>
          <c:order val="2"/>
          <c:tx>
            <c:strRef>
              <c:f>A!$F$56:$F$56</c:f>
              <c:strCache>
                <c:ptCount val="1"/>
                <c:pt idx="0">
                  <c:v>1/2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A!$F$57:$F$66</c:f>
              <c:numCache/>
            </c:numRef>
          </c:val>
          <c:smooth val="0"/>
        </c:ser>
        <c:ser>
          <c:idx val="3"/>
          <c:order val="3"/>
          <c:tx>
            <c:strRef>
              <c:f>A!$G$56:$G$56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A!$G$57:$G$66</c:f>
              <c:numCache/>
            </c:numRef>
          </c:val>
          <c:smooth val="0"/>
        </c:ser>
        <c:ser>
          <c:idx val="4"/>
          <c:order val="4"/>
          <c:tx>
            <c:strRef>
              <c:f>A!$H$56:$H$56</c:f>
              <c:strCache>
                <c:ptCount val="1"/>
                <c:pt idx="0">
                  <c:v>1 1/2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A!$H$57:$H$66</c:f>
              <c:numCache/>
            </c:numRef>
          </c:val>
          <c:smooth val="0"/>
        </c:ser>
        <c:ser>
          <c:idx val="5"/>
          <c:order val="5"/>
          <c:tx>
            <c:strRef>
              <c:f>A!$I$56:$I$56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A!$I$57:$I$66</c:f>
              <c:numCache/>
            </c:numRef>
          </c:val>
          <c:smooth val="0"/>
        </c:ser>
        <c:ser>
          <c:idx val="6"/>
          <c:order val="6"/>
          <c:tx>
            <c:strRef>
              <c:f>A!$J$56:$J$56</c:f>
              <c:strCache>
                <c:ptCount val="1"/>
                <c:pt idx="0">
                  <c:v>2 1/2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A!$J$57:$J$66</c:f>
              <c:numCache/>
            </c:numRef>
          </c:val>
          <c:smooth val="0"/>
        </c:ser>
        <c:ser>
          <c:idx val="7"/>
          <c:order val="7"/>
          <c:tx>
            <c:strRef>
              <c:f>A!$K$56:$K$56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A!$K$57:$K$66</c:f>
              <c:numCache/>
            </c:numRef>
          </c:val>
          <c:smooth val="0"/>
        </c:ser>
        <c:ser>
          <c:idx val="8"/>
          <c:order val="8"/>
          <c:tx>
            <c:strRef>
              <c:f>A!$L$56:$L$56</c:f>
              <c:strCache>
                <c:ptCount val="1"/>
                <c:pt idx="0">
                  <c:v>3 1/2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A!$L$57:$L$66</c:f>
              <c:numCache/>
            </c:numRef>
          </c:val>
          <c:smooth val="0"/>
        </c:ser>
        <c:ser>
          <c:idx val="9"/>
          <c:order val="9"/>
          <c:tx>
            <c:strRef>
              <c:f>A!$M$56:$M$56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A!$M$57:$M$66</c:f>
              <c:numCache/>
            </c:numRef>
          </c:val>
          <c:smooth val="0"/>
        </c:ser>
        <c:ser>
          <c:idx val="10"/>
          <c:order val="10"/>
          <c:tx>
            <c:strRef>
              <c:f>A!$N$56:$N$56</c:f>
              <c:strCache>
                <c:ptCount val="1"/>
                <c:pt idx="0">
                  <c:v>4 1/2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A!$N$57:$N$66</c:f>
              <c:numCache/>
            </c:numRef>
          </c:val>
          <c:smooth val="0"/>
        </c:ser>
        <c:ser>
          <c:idx val="11"/>
          <c:order val="11"/>
          <c:tx>
            <c:strRef>
              <c:f>A!$O$56:$O$56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A!$B$57:$B$66</c:f>
              <c:strCache/>
            </c:strRef>
          </c:cat>
          <c:val>
            <c:numRef>
              <c:f>A!$O$57:$O$66</c:f>
              <c:numCache/>
            </c:numRef>
          </c:val>
          <c:smooth val="0"/>
        </c:ser>
        <c:marker val="1"/>
        <c:axId val="13864514"/>
        <c:axId val="57671763"/>
      </c:lineChart>
      <c:catAx>
        <c:axId val="1386451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7671763"/>
        <c:crosses val="autoZero"/>
        <c:auto val="0"/>
        <c:lblOffset val="100"/>
        <c:noMultiLvlLbl val="0"/>
      </c:catAx>
      <c:valAx>
        <c:axId val="5767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Relative stops of 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3864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0</xdr:row>
      <xdr:rowOff>0</xdr:rowOff>
    </xdr:from>
    <xdr:to>
      <xdr:col>28</xdr:col>
      <xdr:colOff>533400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8810625" y="0"/>
        <a:ext cx="83439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85725</xdr:colOff>
      <xdr:row>39</xdr:row>
      <xdr:rowOff>28575</xdr:rowOff>
    </xdr:from>
    <xdr:to>
      <xdr:col>28</xdr:col>
      <xdr:colOff>476250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8782050" y="6343650"/>
        <a:ext cx="83153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workbookViewId="0" topLeftCell="A1">
      <selection activeCell="A1" sqref="A1"/>
    </sheetView>
  </sheetViews>
  <sheetFormatPr defaultColWidth="9.140625" defaultRowHeight="12.75"/>
  <cols>
    <col min="3" max="6" width="8.421875" style="8" customWidth="1"/>
    <col min="7" max="8" width="8.421875" style="0" customWidth="1"/>
    <col min="11" max="13" width="8.421875" style="8" customWidth="1"/>
    <col min="14" max="14" width="9.57421875" style="8" customWidth="1"/>
    <col min="15" max="15" width="8.421875" style="8" customWidth="1"/>
  </cols>
  <sheetData>
    <row r="1" ht="12.75">
      <c r="A1" t="s">
        <v>0</v>
      </c>
    </row>
    <row r="2" spans="1:9" ht="12.75">
      <c r="A2" t="s">
        <v>1</v>
      </c>
      <c r="I2" s="8" t="s">
        <v>2</v>
      </c>
    </row>
    <row r="3" spans="2:10" ht="12.75">
      <c r="B3" s="3"/>
      <c r="C3" s="3"/>
      <c r="G3" s="8"/>
      <c r="H3" s="8"/>
      <c r="J3" s="8"/>
    </row>
    <row r="4" spans="1:15" ht="12.75">
      <c r="A4" s="8"/>
      <c r="D4"/>
      <c r="E4"/>
      <c r="F4"/>
      <c r="K4"/>
      <c r="L4"/>
      <c r="M4"/>
      <c r="N4"/>
      <c r="O4"/>
    </row>
    <row r="6" spans="1:15" ht="12.75">
      <c r="A6" s="4" t="s">
        <v>3</v>
      </c>
      <c r="B6" s="4" t="s">
        <v>4</v>
      </c>
      <c r="C6" s="5" t="s">
        <v>5</v>
      </c>
      <c r="D6" s="4" t="s">
        <v>6</v>
      </c>
      <c r="E6" s="4" t="s">
        <v>7</v>
      </c>
      <c r="F6" s="4" t="s">
        <v>8</v>
      </c>
      <c r="G6" s="4">
        <v>1</v>
      </c>
      <c r="H6" s="4" t="s">
        <v>9</v>
      </c>
      <c r="I6" s="4">
        <v>2</v>
      </c>
      <c r="J6" s="4" t="s">
        <v>10</v>
      </c>
      <c r="K6" s="4">
        <v>3</v>
      </c>
      <c r="L6" s="4" t="s">
        <v>11</v>
      </c>
      <c r="M6" s="4">
        <v>4</v>
      </c>
      <c r="N6" s="4" t="s">
        <v>12</v>
      </c>
      <c r="O6" s="4">
        <v>5</v>
      </c>
    </row>
    <row r="7" spans="1:15" ht="12.75">
      <c r="A7" s="13">
        <v>1</v>
      </c>
      <c r="B7" s="10">
        <v>9.43</v>
      </c>
      <c r="C7" s="9">
        <f aca="true" t="shared" si="0" ref="C7:C26">B7+4</f>
        <v>13.43</v>
      </c>
      <c r="D7" s="24">
        <v>2.311</v>
      </c>
      <c r="E7" s="24">
        <f aca="true" t="shared" si="1" ref="E7:O7">E8+0.001</f>
        <v>2.314</v>
      </c>
      <c r="F7" s="24">
        <f t="shared" si="1"/>
        <v>2.3489999999999998</v>
      </c>
      <c r="G7" s="24">
        <f t="shared" si="1"/>
        <v>2.3059999999999996</v>
      </c>
      <c r="H7" s="24">
        <f t="shared" si="1"/>
        <v>2.3269999999999995</v>
      </c>
      <c r="I7" s="24">
        <f t="shared" si="1"/>
        <v>2.3049999999999993</v>
      </c>
      <c r="J7" s="24">
        <f t="shared" si="1"/>
        <v>2.3049999999999993</v>
      </c>
      <c r="K7" s="24">
        <f t="shared" si="1"/>
        <v>2.2909999999999995</v>
      </c>
      <c r="L7" s="24">
        <f t="shared" si="1"/>
        <v>2.3309999999999995</v>
      </c>
      <c r="M7" s="24">
        <f t="shared" si="1"/>
        <v>2.3619999999999997</v>
      </c>
      <c r="N7" s="24">
        <f t="shared" si="1"/>
        <v>2.3619999999999997</v>
      </c>
      <c r="O7" s="37">
        <f t="shared" si="1"/>
        <v>2.3659999999999997</v>
      </c>
    </row>
    <row r="8" spans="1:15" ht="12.75">
      <c r="A8" s="14">
        <v>2</v>
      </c>
      <c r="B8" s="10">
        <v>8.88</v>
      </c>
      <c r="C8" s="10">
        <f t="shared" si="0"/>
        <v>12.88</v>
      </c>
      <c r="D8" s="36">
        <v>2.259</v>
      </c>
      <c r="E8" s="36">
        <v>2.313</v>
      </c>
      <c r="F8" s="36">
        <f aca="true" t="shared" si="2" ref="F8:O9">F9+0.001</f>
        <v>2.348</v>
      </c>
      <c r="G8" s="36">
        <f t="shared" si="2"/>
        <v>2.3049999999999997</v>
      </c>
      <c r="H8" s="36">
        <f t="shared" si="2"/>
        <v>2.3259999999999996</v>
      </c>
      <c r="I8" s="36">
        <f t="shared" si="2"/>
        <v>2.3039999999999994</v>
      </c>
      <c r="J8" s="36">
        <f t="shared" si="2"/>
        <v>2.3039999999999994</v>
      </c>
      <c r="K8" s="36">
        <f t="shared" si="2"/>
        <v>2.2899999999999996</v>
      </c>
      <c r="L8" s="36">
        <f t="shared" si="2"/>
        <v>2.3299999999999996</v>
      </c>
      <c r="M8" s="36">
        <f t="shared" si="2"/>
        <v>2.3609999999999998</v>
      </c>
      <c r="N8" s="36">
        <f t="shared" si="2"/>
        <v>2.3609999999999998</v>
      </c>
      <c r="O8" s="41">
        <f t="shared" si="2"/>
        <v>2.3649999999999998</v>
      </c>
    </row>
    <row r="9" spans="1:15" ht="12.75">
      <c r="A9" s="14">
        <v>3</v>
      </c>
      <c r="B9" s="10">
        <v>8.45</v>
      </c>
      <c r="C9" s="10">
        <f t="shared" si="0"/>
        <v>12.45</v>
      </c>
      <c r="D9" s="36">
        <v>2.143</v>
      </c>
      <c r="E9" s="36">
        <v>2.31</v>
      </c>
      <c r="F9" s="36">
        <f t="shared" si="2"/>
        <v>2.347</v>
      </c>
      <c r="G9" s="36">
        <f t="shared" si="2"/>
        <v>2.304</v>
      </c>
      <c r="H9" s="36">
        <f t="shared" si="2"/>
        <v>2.3249999999999997</v>
      </c>
      <c r="I9" s="36">
        <f t="shared" si="2"/>
        <v>2.3029999999999995</v>
      </c>
      <c r="J9" s="36">
        <f t="shared" si="2"/>
        <v>2.3029999999999995</v>
      </c>
      <c r="K9" s="36">
        <f t="shared" si="2"/>
        <v>2.2889999999999997</v>
      </c>
      <c r="L9" s="36">
        <f t="shared" si="2"/>
        <v>2.3289999999999997</v>
      </c>
      <c r="M9" s="36">
        <f t="shared" si="2"/>
        <v>2.36</v>
      </c>
      <c r="N9" s="36">
        <f t="shared" si="2"/>
        <v>2.36</v>
      </c>
      <c r="O9" s="41">
        <f t="shared" si="2"/>
        <v>2.364</v>
      </c>
    </row>
    <row r="10" spans="1:15" ht="12.75">
      <c r="A10" s="14">
        <v>4</v>
      </c>
      <c r="B10" s="10">
        <v>7.99</v>
      </c>
      <c r="C10" s="10">
        <f t="shared" si="0"/>
        <v>11.99</v>
      </c>
      <c r="D10" s="36">
        <v>1.851</v>
      </c>
      <c r="E10" s="36">
        <v>2.295</v>
      </c>
      <c r="F10" s="36">
        <v>2.346</v>
      </c>
      <c r="G10" s="36">
        <v>2.303</v>
      </c>
      <c r="H10" s="36">
        <f aca="true" t="shared" si="3" ref="H10:O11">H11+0.001</f>
        <v>2.324</v>
      </c>
      <c r="I10" s="36">
        <f t="shared" si="3"/>
        <v>2.3019999999999996</v>
      </c>
      <c r="J10" s="36">
        <f t="shared" si="3"/>
        <v>2.3019999999999996</v>
      </c>
      <c r="K10" s="36">
        <f t="shared" si="3"/>
        <v>2.288</v>
      </c>
      <c r="L10" s="36">
        <f t="shared" si="3"/>
        <v>2.328</v>
      </c>
      <c r="M10" s="36">
        <f t="shared" si="3"/>
        <v>2.359</v>
      </c>
      <c r="N10" s="36">
        <f t="shared" si="3"/>
        <v>2.359</v>
      </c>
      <c r="O10" s="41">
        <f t="shared" si="3"/>
        <v>2.363</v>
      </c>
    </row>
    <row r="11" spans="1:15" ht="12.75">
      <c r="A11" s="14">
        <v>5</v>
      </c>
      <c r="B11" s="10">
        <v>7.61</v>
      </c>
      <c r="C11" s="10">
        <f t="shared" si="0"/>
        <v>11.61</v>
      </c>
      <c r="D11" s="36">
        <v>1.728</v>
      </c>
      <c r="E11" s="36">
        <v>2.106</v>
      </c>
      <c r="F11" s="36">
        <v>2.17</v>
      </c>
      <c r="G11" s="36">
        <v>2.194</v>
      </c>
      <c r="H11" s="36">
        <f t="shared" si="3"/>
        <v>2.323</v>
      </c>
      <c r="I11" s="36">
        <f t="shared" si="3"/>
        <v>2.3009999999999997</v>
      </c>
      <c r="J11" s="36">
        <f t="shared" si="3"/>
        <v>2.3009999999999997</v>
      </c>
      <c r="K11" s="36">
        <f t="shared" si="3"/>
        <v>2.287</v>
      </c>
      <c r="L11" s="36">
        <f t="shared" si="3"/>
        <v>2.327</v>
      </c>
      <c r="M11" s="36">
        <f t="shared" si="3"/>
        <v>2.358</v>
      </c>
      <c r="N11" s="36">
        <f t="shared" si="3"/>
        <v>2.358</v>
      </c>
      <c r="O11" s="41">
        <f t="shared" si="3"/>
        <v>2.362</v>
      </c>
    </row>
    <row r="12" spans="1:15" ht="12.75">
      <c r="A12" s="14">
        <v>6</v>
      </c>
      <c r="B12" s="10">
        <v>7.17</v>
      </c>
      <c r="C12" s="10">
        <f t="shared" si="0"/>
        <v>11.17</v>
      </c>
      <c r="D12" s="36">
        <v>1.666</v>
      </c>
      <c r="E12" s="36">
        <v>1.859</v>
      </c>
      <c r="F12" s="36">
        <v>2.046</v>
      </c>
      <c r="G12" s="36">
        <v>2.104</v>
      </c>
      <c r="H12" s="36">
        <v>2.322</v>
      </c>
      <c r="I12" s="36">
        <f>I13+0.001</f>
        <v>2.3</v>
      </c>
      <c r="J12" s="36">
        <f>J13+0.001</f>
        <v>2.3</v>
      </c>
      <c r="K12" s="36">
        <f>K13+0.001</f>
        <v>2.286</v>
      </c>
      <c r="L12" s="36">
        <v>2.326</v>
      </c>
      <c r="M12" s="36">
        <v>2.357</v>
      </c>
      <c r="N12" s="36">
        <v>2.357</v>
      </c>
      <c r="O12" s="41">
        <v>2.361</v>
      </c>
    </row>
    <row r="13" spans="1:15" ht="12.75">
      <c r="A13" s="14">
        <v>7</v>
      </c>
      <c r="B13" s="10">
        <v>6.76</v>
      </c>
      <c r="C13" s="10">
        <f t="shared" si="0"/>
        <v>10.76</v>
      </c>
      <c r="D13" s="36">
        <v>1.623</v>
      </c>
      <c r="E13" s="36">
        <v>1.693</v>
      </c>
      <c r="F13" s="36">
        <v>1.819</v>
      </c>
      <c r="G13" s="36">
        <v>1.953</v>
      </c>
      <c r="H13" s="36">
        <v>2.224</v>
      </c>
      <c r="I13" s="36">
        <v>2.299</v>
      </c>
      <c r="J13" s="36">
        <v>2.299</v>
      </c>
      <c r="K13" s="36">
        <v>2.285</v>
      </c>
      <c r="L13" s="36">
        <v>2.302</v>
      </c>
      <c r="M13" s="36">
        <v>2.27</v>
      </c>
      <c r="N13" s="36">
        <v>2.338</v>
      </c>
      <c r="O13" s="41">
        <v>2.326</v>
      </c>
    </row>
    <row r="14" spans="1:15" ht="12.75">
      <c r="A14" s="14">
        <v>8</v>
      </c>
      <c r="B14" s="10">
        <v>6.35</v>
      </c>
      <c r="C14" s="10">
        <f t="shared" si="0"/>
        <v>10.35</v>
      </c>
      <c r="D14" s="36">
        <v>1.551</v>
      </c>
      <c r="E14" s="36">
        <v>1.615</v>
      </c>
      <c r="F14" s="36">
        <v>1.638</v>
      </c>
      <c r="G14" s="36">
        <v>1.706</v>
      </c>
      <c r="H14" s="36">
        <v>1.919</v>
      </c>
      <c r="I14" s="36">
        <v>2.202</v>
      </c>
      <c r="J14" s="36">
        <v>2.224</v>
      </c>
      <c r="K14" s="36">
        <v>2.216</v>
      </c>
      <c r="L14" s="36">
        <v>2.299</v>
      </c>
      <c r="M14" s="36">
        <v>2.116</v>
      </c>
      <c r="N14" s="36">
        <v>2.1</v>
      </c>
      <c r="O14" s="41">
        <v>2.131</v>
      </c>
    </row>
    <row r="15" spans="1:15" ht="12.75">
      <c r="A15" s="14">
        <v>9</v>
      </c>
      <c r="B15" s="10">
        <v>5.91</v>
      </c>
      <c r="C15" s="10">
        <f t="shared" si="0"/>
        <v>9.91</v>
      </c>
      <c r="D15" s="36">
        <v>1.473</v>
      </c>
      <c r="E15" s="36">
        <v>1.512</v>
      </c>
      <c r="F15" s="36">
        <v>1.502</v>
      </c>
      <c r="G15" s="36">
        <v>1.509</v>
      </c>
      <c r="H15" s="36">
        <v>1.609</v>
      </c>
      <c r="I15" s="36">
        <v>1.879</v>
      </c>
      <c r="J15" s="36">
        <v>1.948</v>
      </c>
      <c r="K15" s="36">
        <v>2.13</v>
      </c>
      <c r="L15" s="36">
        <v>2.202</v>
      </c>
      <c r="M15" s="36">
        <v>1.555</v>
      </c>
      <c r="N15" s="36">
        <v>1.433</v>
      </c>
      <c r="O15" s="41">
        <v>1.449</v>
      </c>
    </row>
    <row r="16" spans="1:15" ht="12.75">
      <c r="A16" s="14">
        <v>10</v>
      </c>
      <c r="B16" s="10">
        <v>5.51</v>
      </c>
      <c r="C16" s="10">
        <f t="shared" si="0"/>
        <v>9.51</v>
      </c>
      <c r="D16" s="36">
        <v>1.327</v>
      </c>
      <c r="E16" s="36">
        <v>1.357</v>
      </c>
      <c r="F16" s="36">
        <v>1.347</v>
      </c>
      <c r="G16" s="36">
        <v>1.331</v>
      </c>
      <c r="H16" s="36">
        <v>1.377</v>
      </c>
      <c r="I16" s="36">
        <v>1.512</v>
      </c>
      <c r="J16" s="36">
        <v>1.569</v>
      </c>
      <c r="K16" s="36">
        <v>1.787</v>
      </c>
      <c r="L16" s="36">
        <v>1.829</v>
      </c>
      <c r="M16" s="36">
        <v>0.892</v>
      </c>
      <c r="N16" s="36">
        <v>0.693</v>
      </c>
      <c r="O16" s="41">
        <v>0.692</v>
      </c>
    </row>
    <row r="17" spans="1:15" ht="12.75">
      <c r="A17" s="14">
        <v>11</v>
      </c>
      <c r="B17" s="10">
        <v>5.11</v>
      </c>
      <c r="C17" s="10">
        <f t="shared" si="0"/>
        <v>9.11</v>
      </c>
      <c r="D17" s="36">
        <v>1.161</v>
      </c>
      <c r="E17" s="36">
        <v>1.201</v>
      </c>
      <c r="F17" s="36">
        <v>1.171</v>
      </c>
      <c r="G17" s="36">
        <v>1.135</v>
      </c>
      <c r="H17" s="36">
        <v>1.152</v>
      </c>
      <c r="I17" s="36">
        <v>1.224</v>
      </c>
      <c r="J17" s="36">
        <v>1.2</v>
      </c>
      <c r="K17" s="36">
        <v>1.308</v>
      </c>
      <c r="L17" s="36">
        <v>1.323</v>
      </c>
      <c r="M17" s="36">
        <v>0.474</v>
      </c>
      <c r="N17" s="36">
        <v>0.308</v>
      </c>
      <c r="O17" s="41">
        <v>0.282</v>
      </c>
    </row>
    <row r="18" spans="1:15" ht="12.75">
      <c r="A18" s="14">
        <v>12</v>
      </c>
      <c r="B18" s="10">
        <v>4.68</v>
      </c>
      <c r="C18" s="10">
        <f t="shared" si="0"/>
        <v>8.68</v>
      </c>
      <c r="D18" s="36">
        <v>0.965</v>
      </c>
      <c r="E18" s="36">
        <v>0.994</v>
      </c>
      <c r="F18" s="36">
        <v>0.948</v>
      </c>
      <c r="G18" s="36">
        <v>0.896</v>
      </c>
      <c r="H18" s="36">
        <v>0.895</v>
      </c>
      <c r="I18" s="36">
        <v>0.933</v>
      </c>
      <c r="J18" s="36">
        <v>0.86</v>
      </c>
      <c r="K18" s="36">
        <v>0.9</v>
      </c>
      <c r="L18" s="36">
        <v>0.828</v>
      </c>
      <c r="M18" s="36">
        <v>0.216</v>
      </c>
      <c r="N18" s="36">
        <v>0.081</v>
      </c>
      <c r="O18" s="41">
        <v>0.07</v>
      </c>
    </row>
    <row r="19" spans="1:15" ht="12.75">
      <c r="A19" s="14">
        <v>13</v>
      </c>
      <c r="B19" s="10">
        <v>4.26</v>
      </c>
      <c r="C19" s="10">
        <f t="shared" si="0"/>
        <v>8.26</v>
      </c>
      <c r="D19" s="36">
        <v>0.751</v>
      </c>
      <c r="E19" s="36">
        <v>0.763</v>
      </c>
      <c r="F19" s="36">
        <v>0.713</v>
      </c>
      <c r="G19" s="36">
        <v>0.674</v>
      </c>
      <c r="H19" s="36">
        <v>0.65</v>
      </c>
      <c r="I19" s="36">
        <v>0.673</v>
      </c>
      <c r="J19" s="36">
        <v>0.593</v>
      </c>
      <c r="K19" s="36">
        <v>0.602</v>
      </c>
      <c r="L19" s="36">
        <v>0.509</v>
      </c>
      <c r="M19" s="36">
        <v>0.068</v>
      </c>
      <c r="N19" s="36">
        <v>0.031</v>
      </c>
      <c r="O19" s="41">
        <v>0.028</v>
      </c>
    </row>
    <row r="20" spans="1:15" ht="12.75">
      <c r="A20" s="14">
        <v>14</v>
      </c>
      <c r="B20" s="10">
        <v>3.83</v>
      </c>
      <c r="C20" s="10">
        <f t="shared" si="0"/>
        <v>7.83</v>
      </c>
      <c r="D20" s="36">
        <v>0.558</v>
      </c>
      <c r="E20" s="36">
        <v>0.561</v>
      </c>
      <c r="F20" s="36">
        <v>0.5</v>
      </c>
      <c r="G20" s="36">
        <v>0.468</v>
      </c>
      <c r="H20" s="36">
        <v>0.429</v>
      </c>
      <c r="I20" s="36">
        <v>0.45</v>
      </c>
      <c r="J20" s="36">
        <v>0.382</v>
      </c>
      <c r="K20" s="36">
        <v>0.368</v>
      </c>
      <c r="L20" s="36">
        <v>0.28</v>
      </c>
      <c r="M20" s="36">
        <v>0.025</v>
      </c>
      <c r="N20" s="36">
        <v>0.023</v>
      </c>
      <c r="O20" s="41">
        <v>0.014</v>
      </c>
    </row>
    <row r="21" spans="1:15" ht="12.75">
      <c r="A21" s="14">
        <v>15</v>
      </c>
      <c r="B21" s="10">
        <v>3.38</v>
      </c>
      <c r="C21" s="10">
        <f t="shared" si="0"/>
        <v>7.38</v>
      </c>
      <c r="D21" s="36">
        <v>0.361</v>
      </c>
      <c r="E21" s="36">
        <v>0.365</v>
      </c>
      <c r="F21" s="36">
        <v>0.313</v>
      </c>
      <c r="G21" s="36">
        <v>0.274</v>
      </c>
      <c r="H21" s="36">
        <v>0.233</v>
      </c>
      <c r="I21" s="36">
        <v>0.241</v>
      </c>
      <c r="J21" s="36">
        <v>0.175</v>
      </c>
      <c r="K21" s="36">
        <v>0.162</v>
      </c>
      <c r="L21" s="36">
        <v>0.091</v>
      </c>
      <c r="M21" s="36">
        <v>0.013</v>
      </c>
      <c r="N21" s="36">
        <v>0.014</v>
      </c>
      <c r="O21" s="41"/>
    </row>
    <row r="22" spans="1:15" ht="12.75">
      <c r="A22" s="14">
        <v>16</v>
      </c>
      <c r="B22" s="10">
        <v>2.89</v>
      </c>
      <c r="C22" s="10">
        <f t="shared" si="0"/>
        <v>6.890000000000001</v>
      </c>
      <c r="D22" s="36">
        <v>0.148</v>
      </c>
      <c r="E22" s="36">
        <v>0.158</v>
      </c>
      <c r="F22" s="36">
        <v>0.124</v>
      </c>
      <c r="G22" s="36">
        <v>0.088</v>
      </c>
      <c r="H22" s="36">
        <v>0.079</v>
      </c>
      <c r="I22" s="36">
        <v>0.068</v>
      </c>
      <c r="J22" s="36">
        <v>0.047</v>
      </c>
      <c r="K22" s="36">
        <v>0.046</v>
      </c>
      <c r="L22" s="36">
        <v>0.025</v>
      </c>
      <c r="M22" s="36"/>
      <c r="N22" s="36"/>
      <c r="O22" s="41"/>
    </row>
    <row r="23" spans="1:15" ht="12.75">
      <c r="A23" s="14">
        <v>17</v>
      </c>
      <c r="B23" s="10">
        <v>2.6</v>
      </c>
      <c r="C23" s="10">
        <f t="shared" si="0"/>
        <v>6.6</v>
      </c>
      <c r="D23" s="36">
        <v>0.095</v>
      </c>
      <c r="E23" s="36">
        <v>0.076</v>
      </c>
      <c r="F23" s="36">
        <v>0.068</v>
      </c>
      <c r="G23" s="36">
        <v>0.053</v>
      </c>
      <c r="H23" s="36">
        <v>0.046</v>
      </c>
      <c r="I23" s="36">
        <v>0.047</v>
      </c>
      <c r="J23" s="36">
        <v>0.028</v>
      </c>
      <c r="K23" s="36">
        <v>0.025</v>
      </c>
      <c r="L23" s="36">
        <v>0.021</v>
      </c>
      <c r="M23" s="36"/>
      <c r="N23" s="36"/>
      <c r="O23" s="41"/>
    </row>
    <row r="24" spans="1:15" ht="12.75">
      <c r="A24" s="14">
        <v>18</v>
      </c>
      <c r="B24" s="10">
        <v>2.25</v>
      </c>
      <c r="C24" s="10">
        <f t="shared" si="0"/>
        <v>6.25</v>
      </c>
      <c r="D24" s="36">
        <v>0.044</v>
      </c>
      <c r="E24" s="36">
        <v>0.04</v>
      </c>
      <c r="F24" s="36">
        <v>0.031</v>
      </c>
      <c r="G24" s="36">
        <v>0.024</v>
      </c>
      <c r="H24" s="36">
        <v>0.025</v>
      </c>
      <c r="I24" s="36">
        <v>0.028</v>
      </c>
      <c r="J24" s="36">
        <v>0.021</v>
      </c>
      <c r="K24" s="36">
        <v>0.023</v>
      </c>
      <c r="L24" s="36">
        <v>0.014</v>
      </c>
      <c r="M24" s="36"/>
      <c r="N24" s="36"/>
      <c r="O24" s="41"/>
    </row>
    <row r="25" spans="1:15" ht="12.75">
      <c r="A25" s="14">
        <v>19</v>
      </c>
      <c r="B25" s="10">
        <v>1.97</v>
      </c>
      <c r="C25" s="10">
        <f t="shared" si="0"/>
        <v>5.97</v>
      </c>
      <c r="D25" s="36">
        <v>0.026</v>
      </c>
      <c r="E25" s="36">
        <v>0.02</v>
      </c>
      <c r="F25" s="36">
        <v>0.025</v>
      </c>
      <c r="G25" s="36">
        <v>0.017</v>
      </c>
      <c r="H25" s="36">
        <v>0.019</v>
      </c>
      <c r="I25" s="36">
        <v>0.023</v>
      </c>
      <c r="J25" s="36">
        <v>0.019</v>
      </c>
      <c r="K25" s="36"/>
      <c r="L25" s="36"/>
      <c r="M25" s="36"/>
      <c r="N25" s="36"/>
      <c r="O25" s="41"/>
    </row>
    <row r="26" spans="1:15" ht="12.75">
      <c r="A26" s="14">
        <v>20</v>
      </c>
      <c r="B26" s="10">
        <v>1.63</v>
      </c>
      <c r="C26" s="10">
        <f t="shared" si="0"/>
        <v>5.63</v>
      </c>
      <c r="D26" s="36">
        <v>0.021</v>
      </c>
      <c r="E26" s="36">
        <v>0.02</v>
      </c>
      <c r="F26" s="36">
        <v>0.02</v>
      </c>
      <c r="G26" s="36">
        <v>0.016</v>
      </c>
      <c r="H26" s="36">
        <v>0.021</v>
      </c>
      <c r="I26" s="36">
        <v>0.023</v>
      </c>
      <c r="J26" s="36"/>
      <c r="K26" s="36"/>
      <c r="L26" s="36"/>
      <c r="M26" s="36"/>
      <c r="N26" s="36"/>
      <c r="O26" s="41"/>
    </row>
    <row r="27" spans="1:15" ht="12.75">
      <c r="A27" s="14">
        <v>21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7"/>
    </row>
    <row r="28" spans="1:15" ht="12.75">
      <c r="A28" s="14">
        <v>22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7"/>
    </row>
    <row r="29" spans="1:15" ht="12.75">
      <c r="A29" s="14">
        <v>23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7"/>
    </row>
    <row r="30" spans="1:15" ht="12.75">
      <c r="A30" s="14">
        <v>24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7"/>
    </row>
    <row r="31" spans="1:15" ht="12.75">
      <c r="A31" s="14">
        <v>25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7"/>
    </row>
    <row r="32" spans="1:15" ht="12.75">
      <c r="A32" s="14">
        <v>26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7"/>
    </row>
    <row r="33" spans="1:15" ht="12.75">
      <c r="A33" s="14">
        <v>27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7"/>
    </row>
    <row r="34" spans="1:15" ht="12.75">
      <c r="A34" s="14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7"/>
    </row>
    <row r="35" spans="1:15" ht="12.75">
      <c r="A35" s="14">
        <v>29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7"/>
    </row>
    <row r="36" spans="1:15" ht="12.75">
      <c r="A36" s="14">
        <v>30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7"/>
    </row>
    <row r="37" spans="1:15" ht="12.75">
      <c r="A37" s="20">
        <v>31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49"/>
    </row>
    <row r="39" spans="1:12" ht="12.75">
      <c r="A39" t="s">
        <v>13</v>
      </c>
      <c r="C39"/>
      <c r="D39"/>
      <c r="E39"/>
      <c r="I39" s="2"/>
      <c r="J39" s="2"/>
      <c r="K39"/>
      <c r="L39"/>
    </row>
    <row r="40" spans="4:15" ht="25.5">
      <c r="D40" s="51" t="s">
        <v>14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.75">
      <c r="A41" s="25" t="s">
        <v>15</v>
      </c>
      <c r="B41" s="29" t="s">
        <v>16</v>
      </c>
      <c r="C41" s="31" t="s">
        <v>17</v>
      </c>
      <c r="D41" s="43" t="s">
        <v>6</v>
      </c>
      <c r="E41" s="29">
        <v>0</v>
      </c>
      <c r="F41" s="29" t="s">
        <v>8</v>
      </c>
      <c r="G41" s="29">
        <v>1</v>
      </c>
      <c r="H41" s="29" t="s">
        <v>9</v>
      </c>
      <c r="I41" s="29">
        <v>2</v>
      </c>
      <c r="J41" s="29" t="s">
        <v>10</v>
      </c>
      <c r="K41" s="29">
        <v>3</v>
      </c>
      <c r="L41" s="29" t="s">
        <v>11</v>
      </c>
      <c r="M41" s="29">
        <v>4</v>
      </c>
      <c r="N41" s="29" t="s">
        <v>12</v>
      </c>
      <c r="O41" s="44">
        <v>5</v>
      </c>
    </row>
    <row r="42" spans="1:15" ht="12.75">
      <c r="A42" s="26" t="s">
        <v>18</v>
      </c>
      <c r="B42" s="30" t="s">
        <v>19</v>
      </c>
      <c r="C42" s="32">
        <v>0.05</v>
      </c>
      <c r="D42" s="50">
        <v>6.291176470588235</v>
      </c>
      <c r="E42" s="50">
        <v>6.347222222222222</v>
      </c>
      <c r="F42" s="50">
        <v>6.429729729729729</v>
      </c>
      <c r="G42" s="50">
        <v>6.563793103448275</v>
      </c>
      <c r="H42" s="50">
        <v>6.635151515151515</v>
      </c>
      <c r="I42" s="50">
        <v>6.6414285714285715</v>
      </c>
      <c r="J42" s="50">
        <v>6.901484375</v>
      </c>
      <c r="K42" s="50">
        <v>6.906896551724138</v>
      </c>
      <c r="L42" s="50">
        <v>7.075606060606061</v>
      </c>
      <c r="M42" s="50">
        <v>8.08</v>
      </c>
      <c r="N42" s="50">
        <v>8.419599999999999</v>
      </c>
      <c r="O42" s="50">
        <v>8.48</v>
      </c>
    </row>
    <row r="43" spans="1:15" ht="12.75">
      <c r="A43" s="27" t="s">
        <v>20</v>
      </c>
      <c r="B43" s="10"/>
      <c r="C43" s="33">
        <v>0.12</v>
      </c>
      <c r="D43" s="50">
        <v>6.736792452830189</v>
      </c>
      <c r="E43" s="50">
        <v>6.755609756097561</v>
      </c>
      <c r="F43" s="50">
        <v>6.869285714285715</v>
      </c>
      <c r="G43" s="50">
        <v>6.9743010752688175</v>
      </c>
      <c r="H43" s="50">
        <v>7.0204545454545455</v>
      </c>
      <c r="I43" s="50">
        <v>7.03728323699422</v>
      </c>
      <c r="J43" s="50">
        <v>7.169453125</v>
      </c>
      <c r="K43" s="50">
        <v>7.202586206896552</v>
      </c>
      <c r="L43" s="50">
        <v>7.449047619047619</v>
      </c>
      <c r="M43" s="50">
        <v>8.407567567567567</v>
      </c>
      <c r="N43" s="50">
        <v>8.75387665198238</v>
      </c>
      <c r="O43" s="50">
        <v>8.781415094339621</v>
      </c>
    </row>
    <row r="44" spans="1:17" ht="12.75">
      <c r="A44" s="27" t="s">
        <v>21</v>
      </c>
      <c r="B44" s="10" t="s">
        <v>22</v>
      </c>
      <c r="C44" s="33">
        <v>0.27</v>
      </c>
      <c r="D44" s="50">
        <v>7.170657276995305</v>
      </c>
      <c r="E44" s="50">
        <v>7.15512077294686</v>
      </c>
      <c r="F44" s="50">
        <v>7.268518518518519</v>
      </c>
      <c r="G44" s="50">
        <v>7.369462365591398</v>
      </c>
      <c r="H44" s="50">
        <v>7.464948979591837</v>
      </c>
      <c r="I44" s="50">
        <v>7.4424401913875595</v>
      </c>
      <c r="J44" s="50">
        <v>7.5865217391304345</v>
      </c>
      <c r="K44" s="50">
        <v>7.615922330097088</v>
      </c>
      <c r="L44" s="50">
        <v>7.806190476190476</v>
      </c>
      <c r="M44" s="50">
        <v>8.77</v>
      </c>
      <c r="N44" s="50">
        <v>9.038017621145373</v>
      </c>
      <c r="O44" s="50">
        <v>9.08566037735849</v>
      </c>
      <c r="Q44" s="6"/>
    </row>
    <row r="45" spans="1:17" ht="12.75">
      <c r="A45" s="27" t="s">
        <v>23</v>
      </c>
      <c r="B45" s="10" t="s">
        <v>24</v>
      </c>
      <c r="C45" s="33">
        <v>0.47</v>
      </c>
      <c r="D45" s="50">
        <v>7.628984771573604</v>
      </c>
      <c r="E45" s="50">
        <v>7.621071428571429</v>
      </c>
      <c r="F45" s="50">
        <v>7.757807486631016</v>
      </c>
      <c r="G45" s="50">
        <v>7.834174757281553</v>
      </c>
      <c r="H45" s="50">
        <v>7.909773755656109</v>
      </c>
      <c r="I45" s="50">
        <v>7.8685650224215244</v>
      </c>
      <c r="J45" s="50">
        <v>8.009336492890995</v>
      </c>
      <c r="K45" s="50">
        <v>8.017435897435897</v>
      </c>
      <c r="L45" s="50">
        <v>8.186768558951965</v>
      </c>
      <c r="M45" s="50">
        <v>9.103333333333333</v>
      </c>
      <c r="N45" s="50">
        <v>9.278311688311687</v>
      </c>
      <c r="O45" s="50">
        <v>9.293414634146341</v>
      </c>
      <c r="Q45" s="6"/>
    </row>
    <row r="46" spans="1:17" ht="12.75">
      <c r="A46" s="27" t="s">
        <v>25</v>
      </c>
      <c r="B46" s="10" t="s">
        <v>26</v>
      </c>
      <c r="C46" s="33">
        <v>0.7</v>
      </c>
      <c r="D46" s="50">
        <v>8.146373056994818</v>
      </c>
      <c r="E46" s="50">
        <v>8.12589108910891</v>
      </c>
      <c r="F46" s="50">
        <v>8.2337558685446</v>
      </c>
      <c r="G46" s="50">
        <v>8.309189189189189</v>
      </c>
      <c r="H46" s="50">
        <v>8.345714285714285</v>
      </c>
      <c r="I46" s="50">
        <v>8.303615384615384</v>
      </c>
      <c r="J46" s="50">
        <v>8.428314606741573</v>
      </c>
      <c r="K46" s="50">
        <v>8.398120805369127</v>
      </c>
      <c r="L46" s="50">
        <v>8.511473354231974</v>
      </c>
      <c r="M46" s="50">
        <v>9.326267942583732</v>
      </c>
      <c r="N46" s="50">
        <v>9.513783783783783</v>
      </c>
      <c r="O46" s="50">
        <v>9.514227212681638</v>
      </c>
      <c r="Q46" s="6"/>
    </row>
    <row r="47" spans="1:17" ht="12.75">
      <c r="A47" s="27" t="s">
        <v>27</v>
      </c>
      <c r="B47" s="10"/>
      <c r="C47" s="33">
        <v>1</v>
      </c>
      <c r="D47" s="50">
        <v>8.756785714285714</v>
      </c>
      <c r="E47" s="50">
        <v>8.692463768115942</v>
      </c>
      <c r="F47" s="50">
        <v>8.780269058295964</v>
      </c>
      <c r="G47" s="50">
        <v>8.867112970711297</v>
      </c>
      <c r="H47" s="50">
        <v>8.85568093385214</v>
      </c>
      <c r="I47" s="50">
        <v>8.779003436426116</v>
      </c>
      <c r="J47" s="50">
        <v>8.857058823529412</v>
      </c>
      <c r="K47" s="50">
        <v>8.785392156862745</v>
      </c>
      <c r="L47" s="50">
        <v>8.82941414141414</v>
      </c>
      <c r="M47" s="50">
        <v>9.575158371040724</v>
      </c>
      <c r="N47" s="50">
        <v>9.675945945945946</v>
      </c>
      <c r="O47" s="50">
        <v>9.672747688243065</v>
      </c>
      <c r="Q47" s="6"/>
    </row>
    <row r="48" spans="1:17" ht="12.75">
      <c r="A48" s="27" t="s">
        <v>28</v>
      </c>
      <c r="B48" s="10" t="s">
        <v>29</v>
      </c>
      <c r="C48" s="33">
        <v>1.32</v>
      </c>
      <c r="D48" s="50">
        <v>9.493132530120482</v>
      </c>
      <c r="E48" s="50">
        <v>9.415128205128205</v>
      </c>
      <c r="F48" s="50">
        <v>9.448636363636364</v>
      </c>
      <c r="G48" s="50">
        <v>9.487551020408164</v>
      </c>
      <c r="H48" s="50">
        <v>9.408666666666667</v>
      </c>
      <c r="I48" s="50">
        <v>9.243333333333332</v>
      </c>
      <c r="J48" s="50">
        <v>9.240081300813008</v>
      </c>
      <c r="K48" s="50">
        <v>9.120020876826722</v>
      </c>
      <c r="L48" s="50">
        <v>9.107393939393939</v>
      </c>
      <c r="M48" s="50">
        <v>9.768220211161388</v>
      </c>
      <c r="N48" s="50">
        <v>9.848918918918919</v>
      </c>
      <c r="O48" s="50">
        <v>9.841836195508586</v>
      </c>
      <c r="Q48" s="6"/>
    </row>
    <row r="49" spans="1:17" ht="12.75">
      <c r="A49" s="27" t="s">
        <v>30</v>
      </c>
      <c r="B49" s="10"/>
      <c r="C49" s="33">
        <v>1.6</v>
      </c>
      <c r="D49" s="50">
        <v>10.629027777777779</v>
      </c>
      <c r="E49" s="50">
        <v>10.285922330097087</v>
      </c>
      <c r="F49" s="50">
        <v>10.227058823529411</v>
      </c>
      <c r="G49" s="50">
        <v>10.113248730964468</v>
      </c>
      <c r="H49" s="50">
        <v>9.89448275862069</v>
      </c>
      <c r="I49" s="50">
        <v>9.605912806539509</v>
      </c>
      <c r="J49" s="50">
        <v>9.542717678100264</v>
      </c>
      <c r="K49" s="50">
        <v>9.35384133611691</v>
      </c>
      <c r="L49" s="50">
        <v>9.32897233201581</v>
      </c>
      <c r="M49" s="50">
        <v>9.945294117647059</v>
      </c>
      <c r="N49" s="50">
        <v>10.02016491754123</v>
      </c>
      <c r="O49" s="50">
        <v>10.00741935483871</v>
      </c>
      <c r="Q49" s="6"/>
    </row>
    <row r="50" spans="1:15" ht="12.75">
      <c r="A50" s="27" t="s">
        <v>31</v>
      </c>
      <c r="B50" s="10"/>
      <c r="C50" s="33">
        <v>1.9</v>
      </c>
      <c r="D50" s="50">
        <v>12.067191780821918</v>
      </c>
      <c r="E50" s="50">
        <v>11.243036437246964</v>
      </c>
      <c r="F50" s="50">
        <v>10.906299559471366</v>
      </c>
      <c r="G50" s="50">
        <v>10.672024291497975</v>
      </c>
      <c r="H50" s="50">
        <v>10.323032258064515</v>
      </c>
      <c r="I50" s="50">
        <v>9.938606811145512</v>
      </c>
      <c r="J50" s="50">
        <v>9.85934036939314</v>
      </c>
      <c r="K50" s="50">
        <v>9.641778425655977</v>
      </c>
      <c r="L50" s="50">
        <v>9.586139410187668</v>
      </c>
      <c r="M50" s="50">
        <v>10.180588235294117</v>
      </c>
      <c r="N50" s="50">
        <v>10.218065967016491</v>
      </c>
      <c r="O50" s="50">
        <v>10.200967741935484</v>
      </c>
    </row>
    <row r="51" spans="1:15" ht="12.75">
      <c r="A51" s="28" t="s">
        <v>7</v>
      </c>
      <c r="B51" s="11" t="s">
        <v>32</v>
      </c>
      <c r="C51" s="34">
        <v>2.1</v>
      </c>
      <c r="D51" s="50">
        <v>12.382260273972603</v>
      </c>
      <c r="E51" s="50">
        <v>11.599311740890688</v>
      </c>
      <c r="F51" s="50">
        <v>11.361612903225806</v>
      </c>
      <c r="G51" s="50">
        <v>11.159139072847681</v>
      </c>
      <c r="H51" s="50">
        <v>10.593311475409836</v>
      </c>
      <c r="I51" s="50">
        <v>10.211052631578948</v>
      </c>
      <c r="J51" s="50">
        <v>10.15231884057971</v>
      </c>
      <c r="K51" s="50">
        <v>9.875014577259476</v>
      </c>
      <c r="L51" s="50">
        <v>9.800616621983915</v>
      </c>
      <c r="M51" s="50">
        <v>10.337450980392157</v>
      </c>
      <c r="N51" s="50">
        <v>10.35</v>
      </c>
      <c r="O51" s="50">
        <v>10.33</v>
      </c>
    </row>
    <row r="52" ht="12.75">
      <c r="A52" s="2"/>
    </row>
    <row r="53" ht="12.75">
      <c r="A53" s="2"/>
    </row>
    <row r="54" spans="1:15" ht="12.75">
      <c r="A54" s="2" t="s">
        <v>33</v>
      </c>
      <c r="C54" s="8" t="s">
        <v>19</v>
      </c>
      <c r="D54" s="8">
        <f aca="true" t="shared" si="4" ref="D54:O54">D42</f>
        <v>6.291176470588235</v>
      </c>
      <c r="E54" s="8">
        <f t="shared" si="4"/>
        <v>6.347222222222222</v>
      </c>
      <c r="F54" s="8">
        <f t="shared" si="4"/>
        <v>6.429729729729729</v>
      </c>
      <c r="G54" s="8">
        <f t="shared" si="4"/>
        <v>6.563793103448275</v>
      </c>
      <c r="H54" s="8">
        <f t="shared" si="4"/>
        <v>6.635151515151515</v>
      </c>
      <c r="I54" s="8">
        <f t="shared" si="4"/>
        <v>6.6414285714285715</v>
      </c>
      <c r="J54" s="8">
        <f t="shared" si="4"/>
        <v>6.901484375000001</v>
      </c>
      <c r="K54" s="8">
        <f t="shared" si="4"/>
        <v>6.906896551724138</v>
      </c>
      <c r="L54" s="8">
        <f t="shared" si="4"/>
        <v>7.075606060606061</v>
      </c>
      <c r="M54" s="8">
        <f t="shared" si="4"/>
        <v>8.08</v>
      </c>
      <c r="N54" s="8">
        <f t="shared" si="4"/>
        <v>8.419599999999999</v>
      </c>
      <c r="O54" s="8">
        <f t="shared" si="4"/>
        <v>8.48</v>
      </c>
    </row>
    <row r="55" ht="12.75">
      <c r="A55" s="2"/>
    </row>
    <row r="56" spans="1:15" ht="12.75">
      <c r="A56" s="25" t="s">
        <v>15</v>
      </c>
      <c r="B56" s="29" t="s">
        <v>16</v>
      </c>
      <c r="C56" s="31" t="s">
        <v>17</v>
      </c>
      <c r="D56" s="43" t="s">
        <v>6</v>
      </c>
      <c r="E56" s="29">
        <v>0</v>
      </c>
      <c r="F56" s="29" t="s">
        <v>8</v>
      </c>
      <c r="G56" s="29">
        <v>1</v>
      </c>
      <c r="H56" s="29" t="s">
        <v>9</v>
      </c>
      <c r="I56" s="29">
        <v>2</v>
      </c>
      <c r="J56" s="29" t="s">
        <v>10</v>
      </c>
      <c r="K56" s="29">
        <v>3</v>
      </c>
      <c r="L56" s="29" t="s">
        <v>11</v>
      </c>
      <c r="M56" s="29">
        <v>4</v>
      </c>
      <c r="N56" s="29" t="s">
        <v>12</v>
      </c>
      <c r="O56" s="44">
        <v>5</v>
      </c>
    </row>
    <row r="57" spans="1:15" ht="12.75">
      <c r="A57" s="26" t="s">
        <v>18</v>
      </c>
      <c r="B57" s="12" t="s">
        <v>19</v>
      </c>
      <c r="C57" s="32">
        <v>0.05</v>
      </c>
      <c r="D57" s="50">
        <f aca="true" t="shared" si="5" ref="D57:O57">D42-D$54</f>
        <v>0</v>
      </c>
      <c r="E57" s="50">
        <f t="shared" si="5"/>
        <v>0</v>
      </c>
      <c r="F57" s="50">
        <f t="shared" si="5"/>
        <v>0</v>
      </c>
      <c r="G57" s="50">
        <f t="shared" si="5"/>
        <v>0</v>
      </c>
      <c r="H57" s="50">
        <f t="shared" si="5"/>
        <v>0</v>
      </c>
      <c r="I57" s="50">
        <f t="shared" si="5"/>
        <v>0</v>
      </c>
      <c r="J57" s="50">
        <f t="shared" si="5"/>
        <v>0</v>
      </c>
      <c r="K57" s="50">
        <f t="shared" si="5"/>
        <v>0</v>
      </c>
      <c r="L57" s="50">
        <f t="shared" si="5"/>
        <v>0</v>
      </c>
      <c r="M57" s="50">
        <f t="shared" si="5"/>
        <v>0</v>
      </c>
      <c r="N57" s="50">
        <f t="shared" si="5"/>
        <v>0</v>
      </c>
      <c r="O57" s="50">
        <f t="shared" si="5"/>
        <v>0</v>
      </c>
    </row>
    <row r="58" spans="1:15" ht="12.75">
      <c r="A58" s="27" t="s">
        <v>20</v>
      </c>
      <c r="B58" s="15" t="s">
        <v>20</v>
      </c>
      <c r="C58" s="33">
        <v>0.12</v>
      </c>
      <c r="D58" s="50">
        <f aca="true" t="shared" si="6" ref="D58:O58">D43-D$54</f>
        <v>0.44561598224195365</v>
      </c>
      <c r="E58" s="50">
        <f t="shared" si="6"/>
        <v>0.4083875338753389</v>
      </c>
      <c r="F58" s="50">
        <f t="shared" si="6"/>
        <v>0.43955598455598555</v>
      </c>
      <c r="G58" s="50">
        <f t="shared" si="6"/>
        <v>0.4105079718205422</v>
      </c>
      <c r="H58" s="50">
        <f t="shared" si="6"/>
        <v>0.3853030303030307</v>
      </c>
      <c r="I58" s="50">
        <f t="shared" si="6"/>
        <v>0.39585466556564874</v>
      </c>
      <c r="J58" s="50">
        <f t="shared" si="6"/>
        <v>0.26796874999999964</v>
      </c>
      <c r="K58" s="50">
        <f t="shared" si="6"/>
        <v>0.2956896551724135</v>
      </c>
      <c r="L58" s="50">
        <f t="shared" si="6"/>
        <v>0.3734415584415576</v>
      </c>
      <c r="M58" s="50">
        <f t="shared" si="6"/>
        <v>0.32756756756756644</v>
      </c>
      <c r="N58" s="50">
        <f t="shared" si="6"/>
        <v>0.3342766519823801</v>
      </c>
      <c r="O58" s="50">
        <f t="shared" si="6"/>
        <v>0.301415094339621</v>
      </c>
    </row>
    <row r="59" spans="1:15" ht="12.75">
      <c r="A59" s="27" t="s">
        <v>21</v>
      </c>
      <c r="B59" s="15" t="s">
        <v>22</v>
      </c>
      <c r="C59" s="33">
        <v>0.27</v>
      </c>
      <c r="D59" s="50">
        <f aca="true" t="shared" si="7" ref="D59:O59">D44-D$54</f>
        <v>0.87948080640707</v>
      </c>
      <c r="E59" s="50">
        <f t="shared" si="7"/>
        <v>0.8078985507246381</v>
      </c>
      <c r="F59" s="50">
        <f t="shared" si="7"/>
        <v>0.8387887887887899</v>
      </c>
      <c r="G59" s="50">
        <f t="shared" si="7"/>
        <v>0.8056692621431223</v>
      </c>
      <c r="H59" s="50">
        <f t="shared" si="7"/>
        <v>0.8297974644403219</v>
      </c>
      <c r="I59" s="50">
        <f t="shared" si="7"/>
        <v>0.8010116199589881</v>
      </c>
      <c r="J59" s="50">
        <f t="shared" si="7"/>
        <v>0.6850373641304337</v>
      </c>
      <c r="K59" s="50">
        <f t="shared" si="7"/>
        <v>0.7090257783729497</v>
      </c>
      <c r="L59" s="50">
        <f t="shared" si="7"/>
        <v>0.7305844155844152</v>
      </c>
      <c r="M59" s="50">
        <f t="shared" si="7"/>
        <v>0.6899999999999995</v>
      </c>
      <c r="N59" s="50">
        <f t="shared" si="7"/>
        <v>0.6184176211453742</v>
      </c>
      <c r="O59" s="50">
        <f t="shared" si="7"/>
        <v>0.6056603773584897</v>
      </c>
    </row>
    <row r="60" spans="1:15" ht="12.75">
      <c r="A60" s="27" t="s">
        <v>23</v>
      </c>
      <c r="B60" s="15" t="s">
        <v>24</v>
      </c>
      <c r="C60" s="33">
        <v>0.47</v>
      </c>
      <c r="D60" s="50">
        <f aca="true" t="shared" si="8" ref="D60:O60">D45-D$54</f>
        <v>1.337808300985369</v>
      </c>
      <c r="E60" s="50">
        <f t="shared" si="8"/>
        <v>1.2738492063492064</v>
      </c>
      <c r="F60" s="50">
        <f t="shared" si="8"/>
        <v>1.328077756901287</v>
      </c>
      <c r="G60" s="50">
        <f t="shared" si="8"/>
        <v>1.2703816538332777</v>
      </c>
      <c r="H60" s="50">
        <f t="shared" si="8"/>
        <v>1.274622240504594</v>
      </c>
      <c r="I60" s="50">
        <f t="shared" si="8"/>
        <v>1.227136450992953</v>
      </c>
      <c r="J60" s="50">
        <f t="shared" si="8"/>
        <v>1.1078521178909941</v>
      </c>
      <c r="K60" s="50">
        <f t="shared" si="8"/>
        <v>1.110539345711759</v>
      </c>
      <c r="L60" s="50">
        <f t="shared" si="8"/>
        <v>1.1111624983459034</v>
      </c>
      <c r="M60" s="50">
        <f t="shared" si="8"/>
        <v>1.0233333333333334</v>
      </c>
      <c r="N60" s="50">
        <f t="shared" si="8"/>
        <v>0.8587116883116881</v>
      </c>
      <c r="O60" s="50">
        <f t="shared" si="8"/>
        <v>0.8134146341463406</v>
      </c>
    </row>
    <row r="61" spans="1:15" ht="12.75">
      <c r="A61" s="27" t="s">
        <v>25</v>
      </c>
      <c r="B61" s="15" t="s">
        <v>26</v>
      </c>
      <c r="C61" s="33">
        <v>0.7</v>
      </c>
      <c r="D61" s="50">
        <f aca="true" t="shared" si="9" ref="D61:O61">D46-D$54</f>
        <v>1.8551965864065831</v>
      </c>
      <c r="E61" s="50">
        <f t="shared" si="9"/>
        <v>1.7786688668866875</v>
      </c>
      <c r="F61" s="50">
        <f t="shared" si="9"/>
        <v>1.804026138814871</v>
      </c>
      <c r="G61" s="50">
        <f t="shared" si="9"/>
        <v>1.7453960857409134</v>
      </c>
      <c r="H61" s="50">
        <f t="shared" si="9"/>
        <v>1.7105627705627704</v>
      </c>
      <c r="I61" s="50">
        <f t="shared" si="9"/>
        <v>1.6621868131868123</v>
      </c>
      <c r="J61" s="50">
        <f t="shared" si="9"/>
        <v>1.526830231741572</v>
      </c>
      <c r="K61" s="50">
        <f t="shared" si="9"/>
        <v>1.4912242536449885</v>
      </c>
      <c r="L61" s="50">
        <f t="shared" si="9"/>
        <v>1.435867293625913</v>
      </c>
      <c r="M61" s="50">
        <f t="shared" si="9"/>
        <v>1.2462679425837315</v>
      </c>
      <c r="N61" s="50">
        <f t="shared" si="9"/>
        <v>1.0941837837837838</v>
      </c>
      <c r="O61" s="50">
        <f t="shared" si="9"/>
        <v>1.0342272126816372</v>
      </c>
    </row>
    <row r="62" spans="1:15" ht="12.75">
      <c r="A62" s="27" t="s">
        <v>27</v>
      </c>
      <c r="B62" s="15" t="s">
        <v>27</v>
      </c>
      <c r="C62" s="33">
        <v>1</v>
      </c>
      <c r="D62" s="50">
        <f aca="true" t="shared" si="10" ref="D62:O62">D47-D$54</f>
        <v>2.465609243697479</v>
      </c>
      <c r="E62" s="50">
        <f t="shared" si="10"/>
        <v>2.34524154589372</v>
      </c>
      <c r="F62" s="50">
        <f t="shared" si="10"/>
        <v>2.350539328566235</v>
      </c>
      <c r="G62" s="50">
        <f t="shared" si="10"/>
        <v>2.3033198672630215</v>
      </c>
      <c r="H62" s="50">
        <f t="shared" si="10"/>
        <v>2.2205294187006253</v>
      </c>
      <c r="I62" s="50">
        <f t="shared" si="10"/>
        <v>2.1375748649975446</v>
      </c>
      <c r="J62" s="50">
        <f t="shared" si="10"/>
        <v>1.9555744485294113</v>
      </c>
      <c r="K62" s="50">
        <f t="shared" si="10"/>
        <v>1.8784956051386068</v>
      </c>
      <c r="L62" s="50">
        <f t="shared" si="10"/>
        <v>1.7538080808080796</v>
      </c>
      <c r="M62" s="50">
        <f t="shared" si="10"/>
        <v>1.4951583710407235</v>
      </c>
      <c r="N62" s="50">
        <f t="shared" si="10"/>
        <v>1.256345945945947</v>
      </c>
      <c r="O62" s="50">
        <f t="shared" si="10"/>
        <v>1.192747688243065</v>
      </c>
    </row>
    <row r="63" spans="1:15" ht="12.75">
      <c r="A63" s="27" t="s">
        <v>28</v>
      </c>
      <c r="B63" s="15" t="s">
        <v>29</v>
      </c>
      <c r="C63" s="33">
        <v>1.32</v>
      </c>
      <c r="D63" s="50">
        <f aca="true" t="shared" si="11" ref="D63:O63">D48-D$54</f>
        <v>3.2019560595322467</v>
      </c>
      <c r="E63" s="50">
        <f t="shared" si="11"/>
        <v>3.067905982905983</v>
      </c>
      <c r="F63" s="50">
        <f t="shared" si="11"/>
        <v>3.018906633906635</v>
      </c>
      <c r="G63" s="50">
        <f t="shared" si="11"/>
        <v>2.9237579169598886</v>
      </c>
      <c r="H63" s="50">
        <f t="shared" si="11"/>
        <v>2.773515151515152</v>
      </c>
      <c r="I63" s="50">
        <f t="shared" si="11"/>
        <v>2.601904761904761</v>
      </c>
      <c r="J63" s="50">
        <f t="shared" si="11"/>
        <v>2.3385969258130075</v>
      </c>
      <c r="K63" s="50">
        <f t="shared" si="11"/>
        <v>2.2131243251025836</v>
      </c>
      <c r="L63" s="50">
        <f t="shared" si="11"/>
        <v>2.0317878787878776</v>
      </c>
      <c r="M63" s="50">
        <f t="shared" si="11"/>
        <v>1.6882202111613882</v>
      </c>
      <c r="N63" s="50">
        <f t="shared" si="11"/>
        <v>1.42931891891892</v>
      </c>
      <c r="O63" s="50">
        <f t="shared" si="11"/>
        <v>1.3618361955085856</v>
      </c>
    </row>
    <row r="64" spans="1:15" ht="12.75">
      <c r="A64" s="27" t="s">
        <v>30</v>
      </c>
      <c r="B64" s="15" t="s">
        <v>30</v>
      </c>
      <c r="C64" s="33">
        <v>1.6</v>
      </c>
      <c r="D64" s="50">
        <f aca="true" t="shared" si="12" ref="D64:O64">D49-D$54</f>
        <v>4.337851307189544</v>
      </c>
      <c r="E64" s="50">
        <f t="shared" si="12"/>
        <v>3.9387001078748645</v>
      </c>
      <c r="F64" s="50">
        <f t="shared" si="12"/>
        <v>3.797329093799682</v>
      </c>
      <c r="G64" s="50">
        <f t="shared" si="12"/>
        <v>3.549455627516193</v>
      </c>
      <c r="H64" s="50">
        <f t="shared" si="12"/>
        <v>3.259331243469175</v>
      </c>
      <c r="I64" s="50">
        <f t="shared" si="12"/>
        <v>2.9644842351109375</v>
      </c>
      <c r="J64" s="50">
        <f t="shared" si="12"/>
        <v>2.641233303100263</v>
      </c>
      <c r="K64" s="50">
        <f t="shared" si="12"/>
        <v>2.4469447843927714</v>
      </c>
      <c r="L64" s="50">
        <f t="shared" si="12"/>
        <v>2.2533662714097495</v>
      </c>
      <c r="M64" s="50">
        <f t="shared" si="12"/>
        <v>1.8652941176470588</v>
      </c>
      <c r="N64" s="50">
        <f t="shared" si="12"/>
        <v>1.6005649175412309</v>
      </c>
      <c r="O64" s="50">
        <f t="shared" si="12"/>
        <v>1.5274193548387096</v>
      </c>
    </row>
    <row r="65" spans="1:15" ht="12.75">
      <c r="A65" s="27" t="s">
        <v>31</v>
      </c>
      <c r="B65" s="15" t="s">
        <v>31</v>
      </c>
      <c r="C65" s="33">
        <v>1.9</v>
      </c>
      <c r="D65" s="50">
        <f aca="true" t="shared" si="13" ref="D65:O65">D50-D$54</f>
        <v>5.776015310233683</v>
      </c>
      <c r="E65" s="50">
        <f t="shared" si="13"/>
        <v>4.895814215024742</v>
      </c>
      <c r="F65" s="50">
        <f t="shared" si="13"/>
        <v>4.476569829741637</v>
      </c>
      <c r="G65" s="50">
        <f t="shared" si="13"/>
        <v>4.108231188049699</v>
      </c>
      <c r="H65" s="50">
        <f t="shared" si="13"/>
        <v>3.6878807429130003</v>
      </c>
      <c r="I65" s="50">
        <f t="shared" si="13"/>
        <v>3.2971782397169402</v>
      </c>
      <c r="J65" s="50">
        <f t="shared" si="13"/>
        <v>2.957855994393139</v>
      </c>
      <c r="K65" s="50">
        <f t="shared" si="13"/>
        <v>2.7348818739318386</v>
      </c>
      <c r="L65" s="50">
        <f t="shared" si="13"/>
        <v>2.510533349581607</v>
      </c>
      <c r="M65" s="50">
        <f t="shared" si="13"/>
        <v>2.1005882352941168</v>
      </c>
      <c r="N65" s="50">
        <f t="shared" si="13"/>
        <v>1.798465967016492</v>
      </c>
      <c r="O65" s="50">
        <f t="shared" si="13"/>
        <v>1.7209677419354836</v>
      </c>
    </row>
    <row r="66" spans="1:15" ht="12.75">
      <c r="A66" s="28" t="s">
        <v>7</v>
      </c>
      <c r="B66" s="16" t="s">
        <v>32</v>
      </c>
      <c r="C66" s="34">
        <v>2.1</v>
      </c>
      <c r="D66" s="50">
        <f aca="true" t="shared" si="14" ref="D66:O66">D51-D$54</f>
        <v>6.091083803384368</v>
      </c>
      <c r="E66" s="50">
        <f t="shared" si="14"/>
        <v>5.252089518668465</v>
      </c>
      <c r="F66" s="50">
        <f t="shared" si="14"/>
        <v>4.931883173496077</v>
      </c>
      <c r="G66" s="50">
        <f t="shared" si="14"/>
        <v>4.595345969399406</v>
      </c>
      <c r="H66" s="50">
        <f t="shared" si="14"/>
        <v>3.958159960258321</v>
      </c>
      <c r="I66" s="50">
        <f t="shared" si="14"/>
        <v>3.5696240601503764</v>
      </c>
      <c r="J66" s="50">
        <f t="shared" si="14"/>
        <v>3.2508344655797092</v>
      </c>
      <c r="K66" s="50">
        <f t="shared" si="14"/>
        <v>2.968118025535338</v>
      </c>
      <c r="L66" s="50">
        <f t="shared" si="14"/>
        <v>2.7250105613778537</v>
      </c>
      <c r="M66" s="50">
        <f t="shared" si="14"/>
        <v>2.257450980392157</v>
      </c>
      <c r="N66" s="50">
        <f t="shared" si="14"/>
        <v>1.9304000000000006</v>
      </c>
      <c r="O66" s="50">
        <f t="shared" si="14"/>
        <v>1.8499999999999996</v>
      </c>
    </row>
    <row r="67" ht="12.75">
      <c r="A67" s="2"/>
    </row>
    <row r="68" ht="12.75">
      <c r="A68" s="2" t="s">
        <v>34</v>
      </c>
    </row>
    <row r="69" ht="12.75">
      <c r="A69" s="2"/>
    </row>
    <row r="70" spans="1:9" ht="12.75">
      <c r="A70" s="8" t="s">
        <v>35</v>
      </c>
      <c r="B70" s="8"/>
      <c r="D70"/>
      <c r="E70"/>
      <c r="H70" s="8"/>
      <c r="I70" s="8"/>
    </row>
    <row r="71" spans="1:15" ht="12.75">
      <c r="A71" s="8" t="s">
        <v>36</v>
      </c>
      <c r="B71" s="8"/>
      <c r="D71"/>
      <c r="E71"/>
      <c r="H71" s="8"/>
      <c r="I71" s="8"/>
      <c r="K71"/>
      <c r="L71"/>
      <c r="M71"/>
      <c r="N71"/>
      <c r="O71"/>
    </row>
    <row r="72" spans="1:11" ht="12.75">
      <c r="A72" s="25" t="s">
        <v>15</v>
      </c>
      <c r="B72" s="29" t="s">
        <v>16</v>
      </c>
      <c r="C72" s="31" t="s">
        <v>37</v>
      </c>
      <c r="D72" s="43" t="s">
        <v>6</v>
      </c>
      <c r="E72" s="29">
        <v>0</v>
      </c>
      <c r="F72" s="29" t="s">
        <v>8</v>
      </c>
      <c r="G72" s="29">
        <v>1</v>
      </c>
      <c r="H72" s="29" t="s">
        <v>9</v>
      </c>
      <c r="I72" s="29">
        <v>2</v>
      </c>
      <c r="K72" t="s">
        <v>38</v>
      </c>
    </row>
    <row r="73" spans="1:14" ht="12.75">
      <c r="A73" s="26" t="s">
        <v>18</v>
      </c>
      <c r="B73" s="30" t="s">
        <v>19</v>
      </c>
      <c r="C73" s="32">
        <v>0.05</v>
      </c>
      <c r="D73" s="50">
        <f aca="true" t="shared" si="15" ref="D73:D82">D42+$N$76+$N$78</f>
        <v>6.291176470588235</v>
      </c>
      <c r="E73" s="50">
        <f aca="true" t="shared" si="16" ref="E73:E82">E42+$N$76+$N$79</f>
        <v>6.347222222222222</v>
      </c>
      <c r="F73" s="50">
        <f aca="true" t="shared" si="17" ref="F73:F82">F42+$N$76+$N$80</f>
        <v>6.429729729729729</v>
      </c>
      <c r="G73" s="50">
        <f aca="true" t="shared" si="18" ref="G73:G82">G42+$N$76+$N$81</f>
        <v>6.563793103448275</v>
      </c>
      <c r="H73" s="50">
        <f aca="true" t="shared" si="19" ref="H73:H82">H42+$N$76+$N$82</f>
        <v>6.635151515151515</v>
      </c>
      <c r="I73" s="50">
        <f aca="true" t="shared" si="20" ref="I73:I82">I42+$N$76+$N$83</f>
        <v>6.6414285714285715</v>
      </c>
      <c r="K73" t="s">
        <v>39</v>
      </c>
      <c r="L73"/>
      <c r="M73"/>
      <c r="N73"/>
    </row>
    <row r="74" spans="1:11" ht="12.75">
      <c r="A74" s="27" t="s">
        <v>20</v>
      </c>
      <c r="B74" s="10"/>
      <c r="C74" s="33">
        <v>0.12</v>
      </c>
      <c r="D74" s="50">
        <f t="shared" si="15"/>
        <v>6.736792452830189</v>
      </c>
      <c r="E74" s="50">
        <f t="shared" si="16"/>
        <v>6.755609756097561</v>
      </c>
      <c r="F74" s="50">
        <f t="shared" si="17"/>
        <v>6.869285714285715</v>
      </c>
      <c r="G74" s="50">
        <f t="shared" si="18"/>
        <v>6.9743010752688175</v>
      </c>
      <c r="H74" s="50">
        <f t="shared" si="19"/>
        <v>7.0204545454545455</v>
      </c>
      <c r="I74" s="50">
        <f t="shared" si="20"/>
        <v>7.03728323699422</v>
      </c>
      <c r="K74" t="s">
        <v>40</v>
      </c>
    </row>
    <row r="75" spans="1:9" ht="12.75">
      <c r="A75" s="27" t="s">
        <v>21</v>
      </c>
      <c r="B75" s="10" t="s">
        <v>22</v>
      </c>
      <c r="C75" s="33">
        <v>0.27</v>
      </c>
      <c r="D75" s="50">
        <f t="shared" si="15"/>
        <v>7.170657276995305</v>
      </c>
      <c r="E75" s="50">
        <f t="shared" si="16"/>
        <v>7.15512077294686</v>
      </c>
      <c r="F75" s="50">
        <f t="shared" si="17"/>
        <v>7.268518518518519</v>
      </c>
      <c r="G75" s="50">
        <f t="shared" si="18"/>
        <v>7.369462365591398</v>
      </c>
      <c r="H75" s="50">
        <f t="shared" si="19"/>
        <v>7.464948979591837</v>
      </c>
      <c r="I75" s="50">
        <f t="shared" si="20"/>
        <v>7.4424401913875595</v>
      </c>
    </row>
    <row r="76" spans="1:14" ht="12.75">
      <c r="A76" s="27" t="s">
        <v>23</v>
      </c>
      <c r="B76" s="10" t="s">
        <v>24</v>
      </c>
      <c r="C76" s="33">
        <v>0.47</v>
      </c>
      <c r="D76" s="50">
        <f t="shared" si="15"/>
        <v>7.628984771573604</v>
      </c>
      <c r="E76" s="50">
        <f t="shared" si="16"/>
        <v>7.621071428571429</v>
      </c>
      <c r="F76" s="50">
        <f t="shared" si="17"/>
        <v>7.757807486631016</v>
      </c>
      <c r="G76" s="50">
        <f t="shared" si="18"/>
        <v>7.834174757281553</v>
      </c>
      <c r="H76" s="50">
        <f t="shared" si="19"/>
        <v>7.909773755656109</v>
      </c>
      <c r="I76" s="50">
        <f t="shared" si="20"/>
        <v>7.8685650224215244</v>
      </c>
      <c r="L76" t="s">
        <v>41</v>
      </c>
      <c r="N76" s="8">
        <v>0</v>
      </c>
    </row>
    <row r="77" spans="1:9" ht="12.75">
      <c r="A77" s="27" t="s">
        <v>25</v>
      </c>
      <c r="B77" s="10" t="s">
        <v>26</v>
      </c>
      <c r="C77" s="33">
        <v>0.7</v>
      </c>
      <c r="D77" s="50">
        <f t="shared" si="15"/>
        <v>8.146373056994818</v>
      </c>
      <c r="E77" s="50">
        <f t="shared" si="16"/>
        <v>8.12589108910891</v>
      </c>
      <c r="F77" s="50">
        <f t="shared" si="17"/>
        <v>8.2337558685446</v>
      </c>
      <c r="G77" s="50">
        <f t="shared" si="18"/>
        <v>8.309189189189189</v>
      </c>
      <c r="H77" s="50">
        <f t="shared" si="19"/>
        <v>8.345714285714285</v>
      </c>
      <c r="I77" s="50">
        <f t="shared" si="20"/>
        <v>8.303615384615384</v>
      </c>
    </row>
    <row r="78" spans="1:14" ht="12.75">
      <c r="A78" s="27" t="s">
        <v>27</v>
      </c>
      <c r="B78" s="10"/>
      <c r="C78" s="33">
        <v>1</v>
      </c>
      <c r="D78" s="50">
        <f t="shared" si="15"/>
        <v>8.756785714285714</v>
      </c>
      <c r="E78" s="50">
        <f t="shared" si="16"/>
        <v>8.692463768115942</v>
      </c>
      <c r="F78" s="50">
        <f t="shared" si="17"/>
        <v>8.780269058295964</v>
      </c>
      <c r="G78" s="50">
        <f t="shared" si="18"/>
        <v>8.867112970711297</v>
      </c>
      <c r="H78" s="50">
        <f t="shared" si="19"/>
        <v>8.85568093385214</v>
      </c>
      <c r="I78" s="50">
        <f t="shared" si="20"/>
        <v>8.779003436426116</v>
      </c>
      <c r="L78" s="8" t="s">
        <v>6</v>
      </c>
      <c r="N78" s="8">
        <v>0</v>
      </c>
    </row>
    <row r="79" spans="1:14" ht="12.75">
      <c r="A79" s="27" t="s">
        <v>28</v>
      </c>
      <c r="B79" s="10" t="s">
        <v>29</v>
      </c>
      <c r="C79" s="33">
        <v>1.32</v>
      </c>
      <c r="D79" s="50">
        <f t="shared" si="15"/>
        <v>9.493132530120482</v>
      </c>
      <c r="E79" s="50">
        <f t="shared" si="16"/>
        <v>9.415128205128205</v>
      </c>
      <c r="F79" s="50">
        <f t="shared" si="17"/>
        <v>9.448636363636364</v>
      </c>
      <c r="G79" s="50">
        <f t="shared" si="18"/>
        <v>9.487551020408164</v>
      </c>
      <c r="H79" s="50">
        <f t="shared" si="19"/>
        <v>9.408666666666667</v>
      </c>
      <c r="I79" s="50">
        <f t="shared" si="20"/>
        <v>9.243333333333332</v>
      </c>
      <c r="L79" s="8" t="s">
        <v>7</v>
      </c>
      <c r="N79" s="8">
        <v>0</v>
      </c>
    </row>
    <row r="80" spans="1:18" ht="12.75">
      <c r="A80" s="27" t="s">
        <v>30</v>
      </c>
      <c r="B80" s="10"/>
      <c r="C80" s="33">
        <v>1.6</v>
      </c>
      <c r="D80" s="50">
        <f t="shared" si="15"/>
        <v>10.629027777777779</v>
      </c>
      <c r="E80" s="50">
        <f t="shared" si="16"/>
        <v>10.285922330097087</v>
      </c>
      <c r="F80" s="50">
        <f t="shared" si="17"/>
        <v>10.227058823529411</v>
      </c>
      <c r="G80" s="50">
        <f t="shared" si="18"/>
        <v>10.113248730964468</v>
      </c>
      <c r="H80" s="50">
        <f t="shared" si="19"/>
        <v>9.89448275862069</v>
      </c>
      <c r="I80" s="50">
        <f t="shared" si="20"/>
        <v>9.605912806539509</v>
      </c>
      <c r="L80" t="s">
        <v>8</v>
      </c>
      <c r="N80" s="8">
        <v>0</v>
      </c>
      <c r="R80" s="8"/>
    </row>
    <row r="81" spans="1:14" ht="12.75">
      <c r="A81" s="27" t="s">
        <v>31</v>
      </c>
      <c r="B81" s="10"/>
      <c r="C81" s="33">
        <v>1.9</v>
      </c>
      <c r="D81" s="50">
        <f t="shared" si="15"/>
        <v>12.067191780821918</v>
      </c>
      <c r="E81" s="50">
        <f t="shared" si="16"/>
        <v>11.243036437246964</v>
      </c>
      <c r="F81" s="50">
        <f t="shared" si="17"/>
        <v>10.906299559471366</v>
      </c>
      <c r="G81" s="50">
        <f t="shared" si="18"/>
        <v>10.672024291497975</v>
      </c>
      <c r="H81" s="50">
        <f t="shared" si="19"/>
        <v>10.323032258064515</v>
      </c>
      <c r="I81" s="50">
        <f t="shared" si="20"/>
        <v>9.938606811145512</v>
      </c>
      <c r="L81" s="8" t="s">
        <v>42</v>
      </c>
      <c r="N81" s="8">
        <v>0</v>
      </c>
    </row>
    <row r="82" spans="1:14" ht="12.75">
      <c r="A82" s="38" t="s">
        <v>7</v>
      </c>
      <c r="B82" s="39" t="s">
        <v>32</v>
      </c>
      <c r="C82" s="40">
        <v>2.1</v>
      </c>
      <c r="D82" s="17">
        <f t="shared" si="15"/>
        <v>12.382260273972603</v>
      </c>
      <c r="E82" s="17">
        <f t="shared" si="16"/>
        <v>11.599311740890688</v>
      </c>
      <c r="F82" s="17">
        <f t="shared" si="17"/>
        <v>11.361612903225806</v>
      </c>
      <c r="G82" s="17">
        <f t="shared" si="18"/>
        <v>11.159139072847681</v>
      </c>
      <c r="H82" s="17">
        <f t="shared" si="19"/>
        <v>10.593311475409836</v>
      </c>
      <c r="I82" s="17">
        <f t="shared" si="20"/>
        <v>10.211052631578948</v>
      </c>
      <c r="L82" s="8" t="s">
        <v>9</v>
      </c>
      <c r="N82" s="8">
        <v>0</v>
      </c>
    </row>
    <row r="83" spans="2:14" ht="12.75">
      <c r="B83" s="29" t="s">
        <v>19</v>
      </c>
      <c r="C83" s="44" t="s">
        <v>32</v>
      </c>
      <c r="D83" s="18">
        <f aca="true" t="shared" si="21" ref="D83:I83">D82-D73</f>
        <v>6.091083803384368</v>
      </c>
      <c r="E83" s="19">
        <f t="shared" si="21"/>
        <v>5.252089518668465</v>
      </c>
      <c r="F83" s="19">
        <f t="shared" si="21"/>
        <v>4.931883173496077</v>
      </c>
      <c r="G83" s="19">
        <f t="shared" si="21"/>
        <v>4.595345969399406</v>
      </c>
      <c r="H83" s="19">
        <f t="shared" si="21"/>
        <v>3.958159960258321</v>
      </c>
      <c r="I83" s="19">
        <f t="shared" si="21"/>
        <v>3.5696240601503764</v>
      </c>
      <c r="L83" s="8" t="s">
        <v>43</v>
      </c>
      <c r="N83" s="8">
        <v>0</v>
      </c>
    </row>
    <row r="84" spans="2:14" ht="12.75">
      <c r="B84" s="55" t="s">
        <v>20</v>
      </c>
      <c r="C84" s="57" t="s">
        <v>32</v>
      </c>
      <c r="D84" s="53">
        <f aca="true" t="shared" si="22" ref="D84:I84">D82-D74</f>
        <v>5.6454678211424145</v>
      </c>
      <c r="E84" s="30">
        <f t="shared" si="22"/>
        <v>4.843701984793126</v>
      </c>
      <c r="F84" s="30">
        <f t="shared" si="22"/>
        <v>4.4923271889400915</v>
      </c>
      <c r="G84" s="30">
        <f t="shared" si="22"/>
        <v>4.184837997578864</v>
      </c>
      <c r="H84" s="30">
        <f t="shared" si="22"/>
        <v>3.5728569299552904</v>
      </c>
      <c r="I84" s="30">
        <f t="shared" si="22"/>
        <v>3.1737693945847276</v>
      </c>
      <c r="K84"/>
      <c r="L84" s="8" t="s">
        <v>10</v>
      </c>
      <c r="N84" s="8">
        <v>0</v>
      </c>
    </row>
    <row r="85" spans="2:14" ht="12.75">
      <c r="B85" s="22" t="s">
        <v>20</v>
      </c>
      <c r="C85" s="7" t="s">
        <v>31</v>
      </c>
      <c r="D85" s="35">
        <f aca="true" t="shared" si="23" ref="D85:I85">D81-D74</f>
        <v>5.33039932799173</v>
      </c>
      <c r="E85" s="10">
        <f t="shared" si="23"/>
        <v>4.487426681149403</v>
      </c>
      <c r="F85" s="10">
        <f t="shared" si="23"/>
        <v>4.037013845185651</v>
      </c>
      <c r="G85" s="10">
        <f t="shared" si="23"/>
        <v>3.697723216229157</v>
      </c>
      <c r="H85" s="10">
        <f t="shared" si="23"/>
        <v>3.3025777126099696</v>
      </c>
      <c r="I85" s="10">
        <f t="shared" si="23"/>
        <v>2.9013235741512915</v>
      </c>
      <c r="L85" s="8" t="s">
        <v>44</v>
      </c>
      <c r="N85" s="8">
        <v>0</v>
      </c>
    </row>
    <row r="86" spans="2:14" ht="12.75">
      <c r="B86" s="22" t="s">
        <v>20</v>
      </c>
      <c r="C86" s="7" t="s">
        <v>30</v>
      </c>
      <c r="D86" s="35">
        <f aca="true" t="shared" si="24" ref="D86:I86">D80-D74</f>
        <v>3.89223532494759</v>
      </c>
      <c r="E86" s="10">
        <f t="shared" si="24"/>
        <v>3.5303125739995256</v>
      </c>
      <c r="F86" s="10">
        <f t="shared" si="24"/>
        <v>3.3577731092436967</v>
      </c>
      <c r="G86" s="10">
        <f t="shared" si="24"/>
        <v>3.1389476556956506</v>
      </c>
      <c r="H86" s="10">
        <f t="shared" si="24"/>
        <v>2.8740282131661443</v>
      </c>
      <c r="I86" s="10">
        <f t="shared" si="24"/>
        <v>2.5686295695452888</v>
      </c>
      <c r="L86" s="8" t="s">
        <v>11</v>
      </c>
      <c r="N86" s="8">
        <v>0</v>
      </c>
    </row>
    <row r="87" spans="2:14" ht="12.75">
      <c r="B87" s="56" t="s">
        <v>20</v>
      </c>
      <c r="C87" s="58" t="s">
        <v>29</v>
      </c>
      <c r="D87" s="54">
        <f aca="true" t="shared" si="25" ref="D87:I87">D79-D74</f>
        <v>2.756340077290293</v>
      </c>
      <c r="E87" s="39">
        <f t="shared" si="25"/>
        <v>2.659518449030644</v>
      </c>
      <c r="F87" s="39">
        <f t="shared" si="25"/>
        <v>2.5793506493506495</v>
      </c>
      <c r="G87" s="39">
        <f t="shared" si="25"/>
        <v>2.5132499451393464</v>
      </c>
      <c r="H87" s="39">
        <f t="shared" si="25"/>
        <v>2.3882121212121215</v>
      </c>
      <c r="I87" s="39">
        <f t="shared" si="25"/>
        <v>2.206050096339112</v>
      </c>
      <c r="L87" s="8" t="s">
        <v>45</v>
      </c>
      <c r="N87" s="8">
        <v>0</v>
      </c>
    </row>
    <row r="88" spans="2:14" ht="12.75">
      <c r="B88" s="22" t="s">
        <v>46</v>
      </c>
      <c r="C88" s="7" t="s">
        <v>32</v>
      </c>
      <c r="D88" s="35">
        <f aca="true" t="shared" si="26" ref="D88:I88">D82-D75</f>
        <v>5.211602996977298</v>
      </c>
      <c r="E88" s="10">
        <f t="shared" si="26"/>
        <v>4.444190967943827</v>
      </c>
      <c r="F88" s="10">
        <f t="shared" si="26"/>
        <v>4.093094384707287</v>
      </c>
      <c r="G88" s="10">
        <f t="shared" si="26"/>
        <v>3.789676707256284</v>
      </c>
      <c r="H88" s="10">
        <f t="shared" si="26"/>
        <v>3.128362495817999</v>
      </c>
      <c r="I88" s="10">
        <f t="shared" si="26"/>
        <v>2.7686124401913883</v>
      </c>
      <c r="L88" s="8" t="s">
        <v>12</v>
      </c>
      <c r="N88" s="8">
        <v>0</v>
      </c>
    </row>
    <row r="89" spans="1:18" ht="12.75">
      <c r="A89" s="8"/>
      <c r="B89" s="22" t="s">
        <v>46</v>
      </c>
      <c r="C89" s="7" t="s">
        <v>31</v>
      </c>
      <c r="D89" s="35">
        <f aca="true" t="shared" si="27" ref="D89:I89">D81-D75</f>
        <v>4.896534503826613</v>
      </c>
      <c r="E89" s="10">
        <f t="shared" si="27"/>
        <v>4.087915664300104</v>
      </c>
      <c r="F89" s="10">
        <f t="shared" si="27"/>
        <v>3.637781040952847</v>
      </c>
      <c r="G89" s="10">
        <f t="shared" si="27"/>
        <v>3.302561925906577</v>
      </c>
      <c r="H89" s="10">
        <f t="shared" si="27"/>
        <v>2.8580832784726784</v>
      </c>
      <c r="I89" s="10">
        <f t="shared" si="27"/>
        <v>2.496166619757952</v>
      </c>
      <c r="L89" s="8" t="s">
        <v>47</v>
      </c>
      <c r="N89" s="8">
        <v>0</v>
      </c>
      <c r="R89" s="8"/>
    </row>
    <row r="90" spans="1:18" ht="12.75">
      <c r="A90" s="8"/>
      <c r="B90" s="22" t="s">
        <v>46</v>
      </c>
      <c r="C90" s="7" t="s">
        <v>30</v>
      </c>
      <c r="D90" s="35">
        <f aca="true" t="shared" si="28" ref="D90:I90">D80-D75</f>
        <v>3.4583705007824737</v>
      </c>
      <c r="E90" s="10">
        <f t="shared" si="28"/>
        <v>3.1308015571502263</v>
      </c>
      <c r="F90" s="10">
        <f t="shared" si="28"/>
        <v>2.9585403050108923</v>
      </c>
      <c r="G90" s="10">
        <f t="shared" si="28"/>
        <v>2.7437863653730705</v>
      </c>
      <c r="H90" s="10">
        <f t="shared" si="28"/>
        <v>2.429533779028853</v>
      </c>
      <c r="I90" s="10">
        <f t="shared" si="28"/>
        <v>2.1634726151519494</v>
      </c>
      <c r="L90"/>
      <c r="M90"/>
      <c r="R90" s="8"/>
    </row>
    <row r="91" spans="1:18" ht="12.75">
      <c r="A91" s="8"/>
      <c r="B91" s="22" t="s">
        <v>46</v>
      </c>
      <c r="C91" s="7" t="s">
        <v>29</v>
      </c>
      <c r="D91" s="35">
        <f aca="true" t="shared" si="29" ref="D91:I91">D79-D75</f>
        <v>2.3224752531251767</v>
      </c>
      <c r="E91" s="10">
        <f t="shared" si="29"/>
        <v>2.260007432181345</v>
      </c>
      <c r="F91" s="10">
        <f t="shared" si="29"/>
        <v>2.180117845117845</v>
      </c>
      <c r="G91" s="10">
        <f t="shared" si="29"/>
        <v>2.1180886548167663</v>
      </c>
      <c r="H91" s="10">
        <f t="shared" si="29"/>
        <v>1.9437176870748303</v>
      </c>
      <c r="I91" s="10">
        <f t="shared" si="29"/>
        <v>1.8008931419457728</v>
      </c>
      <c r="L91"/>
      <c r="R91" s="8"/>
    </row>
    <row r="92" spans="3:18" ht="12.75">
      <c r="C92"/>
      <c r="D92"/>
      <c r="E92"/>
      <c r="F92"/>
      <c r="L92"/>
      <c r="R92" s="8"/>
    </row>
    <row r="93" spans="1:18" ht="12.75">
      <c r="A93" s="25" t="s">
        <v>15</v>
      </c>
      <c r="B93" s="29" t="s">
        <v>16</v>
      </c>
      <c r="C93" s="31" t="s">
        <v>37</v>
      </c>
      <c r="D93" s="25" t="s">
        <v>10</v>
      </c>
      <c r="E93" s="29">
        <v>3</v>
      </c>
      <c r="F93" s="29" t="s">
        <v>11</v>
      </c>
      <c r="G93" s="29">
        <v>4</v>
      </c>
      <c r="H93" s="29" t="s">
        <v>12</v>
      </c>
      <c r="I93" s="29">
        <v>5</v>
      </c>
      <c r="L93"/>
      <c r="R93" s="8"/>
    </row>
    <row r="94" spans="1:18" ht="12.75">
      <c r="A94" s="26" t="s">
        <v>18</v>
      </c>
      <c r="B94" s="30" t="s">
        <v>19</v>
      </c>
      <c r="C94" s="32">
        <v>0.05</v>
      </c>
      <c r="D94" s="9">
        <f aca="true" t="shared" si="30" ref="D94:D103">J42+$N$76+$N$84</f>
        <v>6.901484375000001</v>
      </c>
      <c r="E94" s="9">
        <f aca="true" t="shared" si="31" ref="E94:E103">K42+$N$76+$N$85</f>
        <v>6.906896551724138</v>
      </c>
      <c r="F94" s="9">
        <f aca="true" t="shared" si="32" ref="F94:F103">L42+$N$76+$N$86</f>
        <v>7.075606060606061</v>
      </c>
      <c r="G94" s="9">
        <f aca="true" t="shared" si="33" ref="G94:G103">M42+$N$76+$N$87</f>
        <v>8.08</v>
      </c>
      <c r="H94" s="9">
        <f aca="true" t="shared" si="34" ref="H94:H103">N42+$N$76+$N$88</f>
        <v>8.419599999999999</v>
      </c>
      <c r="I94" s="9">
        <f aca="true" t="shared" si="35" ref="I94:I103">O42+$N$76+$N$89</f>
        <v>8.48</v>
      </c>
      <c r="L94"/>
      <c r="R94" s="8"/>
    </row>
    <row r="95" spans="1:18" ht="12.75">
      <c r="A95" s="27" t="s">
        <v>20</v>
      </c>
      <c r="B95" s="10"/>
      <c r="C95" s="33">
        <v>0.12</v>
      </c>
      <c r="D95" s="9">
        <f t="shared" si="30"/>
        <v>7.169453125</v>
      </c>
      <c r="E95" s="9">
        <f t="shared" si="31"/>
        <v>7.202586206896552</v>
      </c>
      <c r="F95" s="9">
        <f t="shared" si="32"/>
        <v>7.449047619047619</v>
      </c>
      <c r="G95" s="9">
        <f t="shared" si="33"/>
        <v>8.407567567567567</v>
      </c>
      <c r="H95" s="9">
        <f t="shared" si="34"/>
        <v>8.75387665198238</v>
      </c>
      <c r="I95" s="9">
        <f t="shared" si="35"/>
        <v>8.781415094339621</v>
      </c>
      <c r="L95"/>
      <c r="R95" s="8"/>
    </row>
    <row r="96" spans="1:18" ht="12.75">
      <c r="A96" s="27" t="s">
        <v>21</v>
      </c>
      <c r="B96" s="10" t="s">
        <v>22</v>
      </c>
      <c r="C96" s="33">
        <v>0.27</v>
      </c>
      <c r="D96" s="9">
        <f t="shared" si="30"/>
        <v>7.5865217391304345</v>
      </c>
      <c r="E96" s="9">
        <f t="shared" si="31"/>
        <v>7.615922330097088</v>
      </c>
      <c r="F96" s="9">
        <f t="shared" si="32"/>
        <v>7.806190476190476</v>
      </c>
      <c r="G96" s="9">
        <f t="shared" si="33"/>
        <v>8.77</v>
      </c>
      <c r="H96" s="9">
        <f t="shared" si="34"/>
        <v>9.038017621145373</v>
      </c>
      <c r="I96" s="9">
        <f t="shared" si="35"/>
        <v>9.08566037735849</v>
      </c>
      <c r="L96"/>
      <c r="R96" s="8"/>
    </row>
    <row r="97" spans="1:18" ht="12.75">
      <c r="A97" s="27" t="s">
        <v>23</v>
      </c>
      <c r="B97" s="10" t="s">
        <v>24</v>
      </c>
      <c r="C97" s="33">
        <v>0.47</v>
      </c>
      <c r="D97" s="9">
        <f t="shared" si="30"/>
        <v>8.009336492890995</v>
      </c>
      <c r="E97" s="9">
        <f t="shared" si="31"/>
        <v>8.017435897435897</v>
      </c>
      <c r="F97" s="9">
        <f t="shared" si="32"/>
        <v>8.186768558951965</v>
      </c>
      <c r="G97" s="9">
        <f t="shared" si="33"/>
        <v>9.103333333333333</v>
      </c>
      <c r="H97" s="9">
        <f t="shared" si="34"/>
        <v>9.278311688311687</v>
      </c>
      <c r="I97" s="9">
        <f t="shared" si="35"/>
        <v>9.293414634146341</v>
      </c>
      <c r="L97"/>
      <c r="P97" s="8"/>
      <c r="R97" s="8"/>
    </row>
    <row r="98" spans="1:18" ht="12.75">
      <c r="A98" s="27" t="s">
        <v>25</v>
      </c>
      <c r="B98" s="10" t="s">
        <v>26</v>
      </c>
      <c r="C98" s="33">
        <v>0.7</v>
      </c>
      <c r="D98" s="9">
        <f t="shared" si="30"/>
        <v>8.428314606741573</v>
      </c>
      <c r="E98" s="9">
        <f t="shared" si="31"/>
        <v>8.398120805369127</v>
      </c>
      <c r="F98" s="9">
        <f t="shared" si="32"/>
        <v>8.511473354231974</v>
      </c>
      <c r="G98" s="9">
        <f t="shared" si="33"/>
        <v>9.326267942583732</v>
      </c>
      <c r="H98" s="9">
        <f t="shared" si="34"/>
        <v>9.513783783783783</v>
      </c>
      <c r="I98" s="9">
        <f t="shared" si="35"/>
        <v>9.514227212681638</v>
      </c>
      <c r="L98"/>
      <c r="P98" s="8"/>
      <c r="R98" s="8"/>
    </row>
    <row r="99" spans="1:18" ht="12.75">
      <c r="A99" s="27" t="s">
        <v>27</v>
      </c>
      <c r="B99" s="10"/>
      <c r="C99" s="33">
        <v>1</v>
      </c>
      <c r="D99" s="9">
        <f t="shared" si="30"/>
        <v>8.857058823529412</v>
      </c>
      <c r="E99" s="9">
        <f t="shared" si="31"/>
        <v>8.785392156862745</v>
      </c>
      <c r="F99" s="9">
        <f t="shared" si="32"/>
        <v>8.82941414141414</v>
      </c>
      <c r="G99" s="9">
        <f t="shared" si="33"/>
        <v>9.575158371040724</v>
      </c>
      <c r="H99" s="9">
        <f t="shared" si="34"/>
        <v>9.675945945945946</v>
      </c>
      <c r="I99" s="9">
        <f t="shared" si="35"/>
        <v>9.672747688243065</v>
      </c>
      <c r="L99"/>
      <c r="N99"/>
      <c r="O99"/>
      <c r="P99" s="8"/>
      <c r="R99" s="8"/>
    </row>
    <row r="100" spans="1:18" ht="12.75">
      <c r="A100" s="27" t="s">
        <v>28</v>
      </c>
      <c r="B100" s="10" t="s">
        <v>29</v>
      </c>
      <c r="C100" s="33">
        <v>1.32</v>
      </c>
      <c r="D100" s="9">
        <f t="shared" si="30"/>
        <v>9.240081300813008</v>
      </c>
      <c r="E100" s="9">
        <f t="shared" si="31"/>
        <v>9.120020876826722</v>
      </c>
      <c r="F100" s="9">
        <f t="shared" si="32"/>
        <v>9.107393939393939</v>
      </c>
      <c r="G100" s="9">
        <f t="shared" si="33"/>
        <v>9.768220211161388</v>
      </c>
      <c r="H100" s="9">
        <f t="shared" si="34"/>
        <v>9.848918918918919</v>
      </c>
      <c r="I100" s="9">
        <f t="shared" si="35"/>
        <v>9.841836195508586</v>
      </c>
      <c r="L100"/>
      <c r="R100" s="8"/>
    </row>
    <row r="101" spans="1:18" ht="12.75">
      <c r="A101" s="27" t="s">
        <v>30</v>
      </c>
      <c r="B101" s="10"/>
      <c r="C101" s="33">
        <v>1.6</v>
      </c>
      <c r="D101" s="9">
        <f t="shared" si="30"/>
        <v>9.542717678100264</v>
      </c>
      <c r="E101" s="9">
        <f t="shared" si="31"/>
        <v>9.35384133611691</v>
      </c>
      <c r="F101" s="9">
        <f t="shared" si="32"/>
        <v>9.32897233201581</v>
      </c>
      <c r="G101" s="9">
        <f t="shared" si="33"/>
        <v>9.945294117647059</v>
      </c>
      <c r="H101" s="9">
        <f t="shared" si="34"/>
        <v>10.02016491754123</v>
      </c>
      <c r="I101" s="9">
        <f t="shared" si="35"/>
        <v>10.00741935483871</v>
      </c>
      <c r="L101"/>
      <c r="R101" s="8"/>
    </row>
    <row r="102" spans="1:18" ht="12.75">
      <c r="A102" s="27" t="s">
        <v>31</v>
      </c>
      <c r="B102" s="10"/>
      <c r="C102" s="33">
        <v>1.9</v>
      </c>
      <c r="D102" s="9">
        <f t="shared" si="30"/>
        <v>9.85934036939314</v>
      </c>
      <c r="E102" s="9">
        <f t="shared" si="31"/>
        <v>9.641778425655977</v>
      </c>
      <c r="F102" s="9">
        <f t="shared" si="32"/>
        <v>9.586139410187668</v>
      </c>
      <c r="G102" s="9">
        <f t="shared" si="33"/>
        <v>10.180588235294117</v>
      </c>
      <c r="H102" s="9">
        <f t="shared" si="34"/>
        <v>10.218065967016491</v>
      </c>
      <c r="I102" s="9">
        <f t="shared" si="35"/>
        <v>10.200967741935484</v>
      </c>
      <c r="L102"/>
      <c r="R102" s="8"/>
    </row>
    <row r="103" spans="1:18" ht="12.75">
      <c r="A103" s="38" t="s">
        <v>7</v>
      </c>
      <c r="B103" s="39" t="s">
        <v>32</v>
      </c>
      <c r="C103" s="40">
        <v>2.1</v>
      </c>
      <c r="D103" s="52">
        <f t="shared" si="30"/>
        <v>10.15231884057971</v>
      </c>
      <c r="E103" s="52">
        <f t="shared" si="31"/>
        <v>9.875014577259476</v>
      </c>
      <c r="F103" s="52">
        <f t="shared" si="32"/>
        <v>9.800616621983915</v>
      </c>
      <c r="G103" s="52">
        <f t="shared" si="33"/>
        <v>10.337450980392157</v>
      </c>
      <c r="H103" s="52">
        <f t="shared" si="34"/>
        <v>10.35</v>
      </c>
      <c r="I103" s="52">
        <f t="shared" si="35"/>
        <v>10.33</v>
      </c>
      <c r="L103"/>
      <c r="R103" s="8"/>
    </row>
    <row r="104" spans="1:18" ht="12.75">
      <c r="A104" s="8"/>
      <c r="B104" s="29" t="s">
        <v>19</v>
      </c>
      <c r="C104" s="44" t="s">
        <v>32</v>
      </c>
      <c r="D104" s="18">
        <f aca="true" t="shared" si="36" ref="D104:I104">D103-D94</f>
        <v>3.2508344655797092</v>
      </c>
      <c r="E104" s="19">
        <f t="shared" si="36"/>
        <v>2.968118025535338</v>
      </c>
      <c r="F104" s="19">
        <f t="shared" si="36"/>
        <v>2.7250105613778537</v>
      </c>
      <c r="G104" s="19">
        <f t="shared" si="36"/>
        <v>2.257450980392157</v>
      </c>
      <c r="H104" s="19">
        <f t="shared" si="36"/>
        <v>1.9304000000000006</v>
      </c>
      <c r="I104" s="19">
        <f t="shared" si="36"/>
        <v>1.8499999999999996</v>
      </c>
      <c r="L104"/>
      <c r="R104" s="8"/>
    </row>
    <row r="105" spans="1:12" ht="12.75">
      <c r="A105" s="8"/>
      <c r="B105" s="42" t="s">
        <v>20</v>
      </c>
      <c r="C105" s="47" t="s">
        <v>32</v>
      </c>
      <c r="D105" s="48">
        <f aca="true" t="shared" si="37" ref="D105:I105">D103-D95</f>
        <v>2.9828657155797096</v>
      </c>
      <c r="E105" s="9">
        <f t="shared" si="37"/>
        <v>2.6724283703629244</v>
      </c>
      <c r="F105" s="9">
        <f t="shared" si="37"/>
        <v>2.351569002936296</v>
      </c>
      <c r="G105" s="9">
        <f t="shared" si="37"/>
        <v>1.9298834128245907</v>
      </c>
      <c r="H105" s="9">
        <f t="shared" si="37"/>
        <v>1.5961233480176205</v>
      </c>
      <c r="I105" s="9">
        <f t="shared" si="37"/>
        <v>1.5485849056603787</v>
      </c>
      <c r="L105"/>
    </row>
    <row r="106" spans="1:12" ht="12.75">
      <c r="A106" s="8"/>
      <c r="B106" s="22" t="s">
        <v>20</v>
      </c>
      <c r="C106" s="7" t="s">
        <v>31</v>
      </c>
      <c r="D106" s="35">
        <f aca="true" t="shared" si="38" ref="D106:I106">D102-D95</f>
        <v>2.689887244393139</v>
      </c>
      <c r="E106" s="10">
        <f t="shared" si="38"/>
        <v>2.439192218759425</v>
      </c>
      <c r="F106" s="10">
        <f t="shared" si="38"/>
        <v>2.1370917911400493</v>
      </c>
      <c r="G106" s="10">
        <f t="shared" si="38"/>
        <v>1.7730206677265503</v>
      </c>
      <c r="H106" s="10">
        <f t="shared" si="38"/>
        <v>1.4641893150341119</v>
      </c>
      <c r="I106" s="10">
        <f t="shared" si="38"/>
        <v>1.4195526475958626</v>
      </c>
      <c r="L106"/>
    </row>
    <row r="107" spans="1:12" ht="12.75">
      <c r="A107" s="8"/>
      <c r="B107" s="22" t="s">
        <v>20</v>
      </c>
      <c r="C107" s="7" t="s">
        <v>30</v>
      </c>
      <c r="D107" s="35">
        <f aca="true" t="shared" si="39" ref="D107:I107">D101-D95</f>
        <v>2.373264553100263</v>
      </c>
      <c r="E107" s="10">
        <f t="shared" si="39"/>
        <v>2.151255129220358</v>
      </c>
      <c r="F107" s="10">
        <f t="shared" si="39"/>
        <v>1.879924712968192</v>
      </c>
      <c r="G107" s="10">
        <f t="shared" si="39"/>
        <v>1.5377265500794923</v>
      </c>
      <c r="H107" s="10">
        <f t="shared" si="39"/>
        <v>1.2662882655588508</v>
      </c>
      <c r="I107" s="10">
        <f t="shared" si="39"/>
        <v>1.2260042604990886</v>
      </c>
      <c r="L107"/>
    </row>
    <row r="108" spans="1:12" ht="12.75">
      <c r="A108" s="8"/>
      <c r="B108" s="56" t="s">
        <v>20</v>
      </c>
      <c r="C108" s="58" t="s">
        <v>29</v>
      </c>
      <c r="D108" s="54">
        <f aca="true" t="shared" si="40" ref="D108:I108">D100-D95</f>
        <v>2.070628175813008</v>
      </c>
      <c r="E108" s="39">
        <f t="shared" si="40"/>
        <v>1.91743466993017</v>
      </c>
      <c r="F108" s="39">
        <f t="shared" si="40"/>
        <v>1.65834632034632</v>
      </c>
      <c r="G108" s="39">
        <f t="shared" si="40"/>
        <v>1.3606526435938218</v>
      </c>
      <c r="H108" s="39">
        <f t="shared" si="40"/>
        <v>1.0950422669365398</v>
      </c>
      <c r="I108" s="39">
        <f t="shared" si="40"/>
        <v>1.0604211011689646</v>
      </c>
      <c r="L108"/>
    </row>
    <row r="109" spans="1:12" ht="12.75">
      <c r="A109" s="8"/>
      <c r="B109" s="22" t="s">
        <v>46</v>
      </c>
      <c r="C109" s="7" t="s">
        <v>32</v>
      </c>
      <c r="D109" s="35">
        <f aca="true" t="shared" si="41" ref="D109:I109">D103-D96</f>
        <v>2.5657971014492755</v>
      </c>
      <c r="E109" s="10">
        <f t="shared" si="41"/>
        <v>2.259092247162388</v>
      </c>
      <c r="F109" s="10">
        <f t="shared" si="41"/>
        <v>1.9944261457934385</v>
      </c>
      <c r="G109" s="10">
        <f t="shared" si="41"/>
        <v>1.5674509803921577</v>
      </c>
      <c r="H109" s="10">
        <f t="shared" si="41"/>
        <v>1.3119823788546263</v>
      </c>
      <c r="I109" s="10">
        <f t="shared" si="41"/>
        <v>1.24433962264151</v>
      </c>
      <c r="L109"/>
    </row>
    <row r="110" spans="1:12" ht="12.75">
      <c r="A110" s="8"/>
      <c r="B110" s="22" t="s">
        <v>46</v>
      </c>
      <c r="C110" s="7" t="s">
        <v>31</v>
      </c>
      <c r="D110" s="35">
        <f aca="true" t="shared" si="42" ref="D110:I110">D102-D96</f>
        <v>2.272818630262705</v>
      </c>
      <c r="E110" s="10">
        <f t="shared" si="42"/>
        <v>2.025856095558889</v>
      </c>
      <c r="F110" s="10">
        <f t="shared" si="42"/>
        <v>1.7799489339971917</v>
      </c>
      <c r="G110" s="10">
        <f t="shared" si="42"/>
        <v>1.4105882352941173</v>
      </c>
      <c r="H110" s="10">
        <f t="shared" si="42"/>
        <v>1.1800483458711177</v>
      </c>
      <c r="I110" s="10">
        <f t="shared" si="42"/>
        <v>1.115307364576994</v>
      </c>
      <c r="L110"/>
    </row>
    <row r="111" spans="1:12" ht="12.75">
      <c r="A111" s="8"/>
      <c r="B111" s="22" t="s">
        <v>46</v>
      </c>
      <c r="C111" s="7" t="s">
        <v>30</v>
      </c>
      <c r="D111" s="35">
        <f aca="true" t="shared" si="43" ref="D111:I111">D101-D96</f>
        <v>1.9561959389698291</v>
      </c>
      <c r="E111" s="10">
        <f t="shared" si="43"/>
        <v>1.7379190060198217</v>
      </c>
      <c r="F111" s="10">
        <f t="shared" si="43"/>
        <v>1.5227818558253343</v>
      </c>
      <c r="G111" s="10">
        <f t="shared" si="43"/>
        <v>1.1752941176470593</v>
      </c>
      <c r="H111" s="10">
        <f t="shared" si="43"/>
        <v>0.9821472963958566</v>
      </c>
      <c r="I111" s="10">
        <f t="shared" si="43"/>
        <v>0.92175897748022</v>
      </c>
      <c r="L111"/>
    </row>
    <row r="112" spans="1:9" ht="12.75">
      <c r="A112" s="8"/>
      <c r="B112" s="22" t="s">
        <v>46</v>
      </c>
      <c r="C112" s="7" t="s">
        <v>29</v>
      </c>
      <c r="D112" s="35">
        <f aca="true" t="shared" si="44" ref="D112:I112">D100-D96</f>
        <v>1.6535595616825738</v>
      </c>
      <c r="E112" s="10">
        <f t="shared" si="44"/>
        <v>1.504098546729634</v>
      </c>
      <c r="F112" s="10">
        <f t="shared" si="44"/>
        <v>1.3012034632034624</v>
      </c>
      <c r="G112" s="10">
        <f t="shared" si="44"/>
        <v>0.9982202111613887</v>
      </c>
      <c r="H112" s="10">
        <f t="shared" si="44"/>
        <v>0.8109012977735457</v>
      </c>
      <c r="I112" s="10">
        <f t="shared" si="44"/>
        <v>0.7561758181500959</v>
      </c>
    </row>
    <row r="114" ht="12.75">
      <c r="A114" t="s">
        <v>48</v>
      </c>
    </row>
    <row r="115" ht="12.75">
      <c r="A115" s="1" t="s">
        <v>49</v>
      </c>
    </row>
    <row r="116" ht="12.75">
      <c r="A116" t="s">
        <v>50</v>
      </c>
    </row>
    <row r="117" spans="1:2" ht="12.75">
      <c r="A117" t="s">
        <v>51</v>
      </c>
      <c r="B117" t="s">
        <v>52</v>
      </c>
    </row>
    <row r="118" spans="1:2" ht="12.75">
      <c r="A118" t="s">
        <v>53</v>
      </c>
      <c r="B118" t="s">
        <v>54</v>
      </c>
    </row>
    <row r="126" ht="12.75">
      <c r="A126" s="23"/>
    </row>
    <row r="129" ht="12.75">
      <c r="E129" s="23"/>
    </row>
    <row r="130" ht="12.75">
      <c r="E130" s="23"/>
    </row>
    <row r="131" ht="12.75">
      <c r="E131" s="4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Nicholas O. Lindan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